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.3.24xyf\"/>
    </mc:Choice>
  </mc:AlternateContent>
  <xr:revisionPtr revIDLastSave="0" documentId="13_ncr:1_{454F79C1-485F-4120-8096-C75D14CBE1FC}" xr6:coauthVersionLast="47" xr6:coauthVersionMax="47" xr10:uidLastSave="{00000000-0000-0000-0000-000000000000}"/>
  <bookViews>
    <workbookView xWindow="-109" yWindow="-109" windowWidth="18775" windowHeight="10067" tabRatio="771" xr2:uid="{00000000-000D-0000-FFFF-FFFF00000000}"/>
  </bookViews>
  <sheets>
    <sheet name="Fig4A ROS" sheetId="2" r:id="rId1"/>
    <sheet name="Fig4B Nrf2 Trans " sheetId="1" r:id="rId2"/>
    <sheet name="Fig4C PCR" sheetId="3" r:id="rId3"/>
    <sheet name="Fig4D WB" sheetId="4" r:id="rId4"/>
    <sheet name="Fig4E WB" sheetId="5" r:id="rId5"/>
    <sheet name="Fig4F Staining" sheetId="6" r:id="rId6"/>
  </sheets>
  <calcPr calcId="181029"/>
</workbook>
</file>

<file path=xl/calcChain.xml><?xml version="1.0" encoding="utf-8"?>
<calcChain xmlns="http://schemas.openxmlformats.org/spreadsheetml/2006/main">
  <c r="J13" i="5" l="1"/>
  <c r="I13" i="5"/>
  <c r="H13" i="5"/>
  <c r="L13" i="5" s="1"/>
  <c r="J12" i="5"/>
  <c r="I12" i="5"/>
  <c r="H12" i="5"/>
  <c r="J11" i="5"/>
  <c r="I11" i="5"/>
  <c r="H11" i="5"/>
  <c r="J10" i="5"/>
  <c r="I10" i="5"/>
  <c r="H10" i="5"/>
  <c r="K10" i="5" s="1"/>
  <c r="J9" i="5"/>
  <c r="I9" i="5"/>
  <c r="H9" i="5"/>
  <c r="L9" i="5" s="1"/>
  <c r="J7" i="5"/>
  <c r="I7" i="5"/>
  <c r="H7" i="5"/>
  <c r="J6" i="5"/>
  <c r="I6" i="5"/>
  <c r="H6" i="5"/>
  <c r="J5" i="5"/>
  <c r="I5" i="5"/>
  <c r="H5" i="5"/>
  <c r="J4" i="5"/>
  <c r="I4" i="5"/>
  <c r="H4" i="5"/>
  <c r="J3" i="5"/>
  <c r="I3" i="5"/>
  <c r="H3" i="5"/>
  <c r="K6" i="5" l="1"/>
  <c r="L3" i="5"/>
  <c r="L7" i="5"/>
  <c r="K5" i="5"/>
  <c r="K3" i="5"/>
  <c r="L5" i="5"/>
  <c r="L6" i="5"/>
  <c r="K7" i="5"/>
  <c r="L12" i="5"/>
  <c r="K11" i="5"/>
  <c r="L4" i="5"/>
  <c r="L10" i="5"/>
  <c r="L11" i="5"/>
  <c r="K12" i="5"/>
  <c r="K4" i="5"/>
  <c r="K9" i="5"/>
  <c r="K13" i="5"/>
  <c r="J10" i="4"/>
  <c r="I10" i="4"/>
  <c r="H10" i="4"/>
  <c r="J9" i="4"/>
  <c r="I9" i="4"/>
  <c r="H9" i="4"/>
  <c r="J8" i="4"/>
  <c r="I8" i="4"/>
  <c r="H8" i="4"/>
  <c r="J5" i="4"/>
  <c r="I5" i="4"/>
  <c r="H5" i="4"/>
  <c r="J4" i="4"/>
  <c r="I4" i="4"/>
  <c r="H4" i="4"/>
  <c r="J3" i="4"/>
  <c r="I3" i="4"/>
  <c r="H3" i="4"/>
  <c r="Q4" i="3"/>
  <c r="Q5" i="3"/>
  <c r="Q6" i="3"/>
  <c r="Q7" i="3"/>
  <c r="Q8" i="3"/>
  <c r="K3" i="4" l="1"/>
  <c r="L3" i="4"/>
  <c r="K9" i="4"/>
  <c r="L9" i="4"/>
  <c r="L10" i="4"/>
  <c r="K10" i="4"/>
  <c r="K8" i="4"/>
  <c r="L8" i="4"/>
  <c r="L4" i="4"/>
  <c r="K4" i="4"/>
  <c r="K5" i="4"/>
  <c r="L5" i="4"/>
  <c r="E26" i="2" l="1"/>
  <c r="E25" i="2"/>
  <c r="E24" i="2"/>
  <c r="E23" i="2"/>
  <c r="F23" i="2" s="1"/>
  <c r="E22" i="2"/>
  <c r="E17" i="2"/>
  <c r="E16" i="2"/>
  <c r="E15" i="2"/>
  <c r="E14" i="2"/>
  <c r="E13" i="2"/>
  <c r="E8" i="2"/>
  <c r="E7" i="2"/>
  <c r="E6" i="2"/>
  <c r="E5" i="2"/>
  <c r="E4" i="2"/>
  <c r="F4" i="2" s="1"/>
  <c r="F17" i="6"/>
  <c r="E17" i="6"/>
  <c r="D17" i="6"/>
  <c r="C17" i="6"/>
  <c r="B17" i="6"/>
  <c r="F12" i="6"/>
  <c r="E12" i="6"/>
  <c r="D12" i="6"/>
  <c r="C12" i="6"/>
  <c r="B12" i="6"/>
  <c r="F7" i="6"/>
  <c r="E7" i="6"/>
  <c r="D7" i="6"/>
  <c r="C7" i="6"/>
  <c r="B7" i="6"/>
  <c r="F7" i="3"/>
  <c r="Q25" i="3"/>
  <c r="R25" i="3" s="1"/>
  <c r="F25" i="3"/>
  <c r="Q24" i="3"/>
  <c r="F24" i="3"/>
  <c r="Q23" i="3"/>
  <c r="R23" i="3" s="1"/>
  <c r="F23" i="3"/>
  <c r="Q22" i="3"/>
  <c r="F22" i="3"/>
  <c r="Q21" i="3"/>
  <c r="R21" i="3" s="1"/>
  <c r="S21" i="3" s="1"/>
  <c r="T21" i="3" s="1"/>
  <c r="F21" i="3"/>
  <c r="Q20" i="3"/>
  <c r="F20" i="3"/>
  <c r="Q16" i="3"/>
  <c r="R16" i="3" s="1"/>
  <c r="F16" i="3"/>
  <c r="Q15" i="3"/>
  <c r="F15" i="3"/>
  <c r="Q14" i="3"/>
  <c r="R14" i="3" s="1"/>
  <c r="F14" i="3"/>
  <c r="Q13" i="3"/>
  <c r="F13" i="3"/>
  <c r="Q12" i="3"/>
  <c r="R12" i="3" s="1"/>
  <c r="S12" i="3" s="1"/>
  <c r="T12" i="3" s="1"/>
  <c r="F12" i="3"/>
  <c r="Q11" i="3"/>
  <c r="F11" i="3"/>
  <c r="R8" i="3"/>
  <c r="F8" i="3"/>
  <c r="R6" i="3"/>
  <c r="F6" i="3"/>
  <c r="F5" i="3"/>
  <c r="F4" i="3"/>
  <c r="Q3" i="3"/>
  <c r="R4" i="3" s="1"/>
  <c r="S4" i="3" s="1"/>
  <c r="T4" i="3" s="1"/>
  <c r="F3" i="3"/>
  <c r="F25" i="2" l="1"/>
  <c r="F22" i="2"/>
  <c r="F26" i="2"/>
  <c r="F24" i="2"/>
  <c r="F16" i="2"/>
  <c r="F13" i="2"/>
  <c r="F14" i="2"/>
  <c r="F17" i="2"/>
  <c r="F15" i="2"/>
  <c r="F5" i="2"/>
  <c r="F7" i="2"/>
  <c r="F8" i="2"/>
  <c r="F6" i="2"/>
  <c r="G6" i="3"/>
  <c r="G8" i="3"/>
  <c r="G12" i="3"/>
  <c r="H12" i="3" s="1"/>
  <c r="I12" i="3" s="1"/>
  <c r="G14" i="3"/>
  <c r="H14" i="3" s="1"/>
  <c r="I14" i="3" s="1"/>
  <c r="G16" i="3"/>
  <c r="G21" i="3"/>
  <c r="H21" i="3" s="1"/>
  <c r="I21" i="3" s="1"/>
  <c r="G23" i="3"/>
  <c r="H23" i="3" s="1"/>
  <c r="I23" i="3" s="1"/>
  <c r="G25" i="3"/>
  <c r="H25" i="3" s="1"/>
  <c r="I25" i="3" s="1"/>
  <c r="G4" i="3"/>
  <c r="H4" i="3" s="1"/>
  <c r="I4" i="3" s="1"/>
  <c r="S14" i="3"/>
  <c r="T14" i="3" s="1"/>
  <c r="H6" i="3"/>
  <c r="I6" i="3" s="1"/>
  <c r="H8" i="3"/>
  <c r="I8" i="3" s="1"/>
  <c r="S6" i="3"/>
  <c r="T6" i="3" s="1"/>
  <c r="S8" i="3"/>
  <c r="T8" i="3" s="1"/>
  <c r="S16" i="3"/>
  <c r="T16" i="3" s="1"/>
  <c r="S23" i="3"/>
  <c r="T23" i="3" s="1"/>
  <c r="S25" i="3"/>
  <c r="T25" i="3" s="1"/>
  <c r="H16" i="3" l="1"/>
  <c r="I16" i="3" s="1"/>
  <c r="B77" i="1" l="1"/>
  <c r="C77" i="1"/>
  <c r="C72" i="1"/>
  <c r="B72" i="1"/>
  <c r="C67" i="1"/>
  <c r="B67" i="1"/>
  <c r="C61" i="1"/>
  <c r="B61" i="1"/>
  <c r="C56" i="1"/>
  <c r="B56" i="1"/>
  <c r="C51" i="1"/>
  <c r="B51" i="1"/>
  <c r="C46" i="1"/>
  <c r="B46" i="1"/>
  <c r="C41" i="1"/>
  <c r="B41" i="1"/>
  <c r="C36" i="1"/>
  <c r="B36" i="1"/>
  <c r="D38" i="1"/>
  <c r="D39" i="1"/>
  <c r="D40" i="1"/>
  <c r="D43" i="1"/>
  <c r="D44" i="1"/>
  <c r="D45" i="1"/>
  <c r="D48" i="1"/>
  <c r="D49" i="1"/>
  <c r="D50" i="1"/>
  <c r="D53" i="1"/>
  <c r="D54" i="1"/>
  <c r="D55" i="1"/>
  <c r="D58" i="1"/>
  <c r="D59" i="1"/>
  <c r="D60" i="1"/>
  <c r="D64" i="1"/>
  <c r="D65" i="1"/>
  <c r="D66" i="1"/>
  <c r="D69" i="1"/>
  <c r="D70" i="1"/>
  <c r="D71" i="1"/>
  <c r="D74" i="1"/>
  <c r="D75" i="1"/>
  <c r="D76" i="1"/>
  <c r="D35" i="1"/>
  <c r="D34" i="1"/>
  <c r="D33" i="1"/>
  <c r="C31" i="1"/>
  <c r="B31" i="1"/>
  <c r="C26" i="1"/>
  <c r="B26" i="1"/>
  <c r="C21" i="1"/>
  <c r="B21" i="1"/>
  <c r="D30" i="1"/>
  <c r="D29" i="1"/>
  <c r="D28" i="1"/>
  <c r="D25" i="1"/>
  <c r="D24" i="1"/>
  <c r="D23" i="1"/>
  <c r="D20" i="1"/>
  <c r="D19" i="1"/>
  <c r="D18" i="1"/>
  <c r="C16" i="1"/>
  <c r="B16" i="1"/>
  <c r="C11" i="1"/>
  <c r="B11" i="1"/>
  <c r="B6" i="1"/>
  <c r="D14" i="1"/>
  <c r="D15" i="1"/>
  <c r="D13" i="1"/>
  <c r="D9" i="1"/>
  <c r="D10" i="1"/>
  <c r="D8" i="1"/>
  <c r="C6" i="1"/>
  <c r="D4" i="1"/>
  <c r="D5" i="1"/>
  <c r="D3" i="1"/>
  <c r="D31" i="1" l="1"/>
  <c r="D77" i="1"/>
  <c r="D26" i="1"/>
  <c r="D72" i="1"/>
  <c r="D67" i="1"/>
  <c r="D61" i="1"/>
  <c r="D56" i="1"/>
  <c r="D51" i="1"/>
  <c r="D6" i="1"/>
  <c r="D46" i="1"/>
  <c r="D41" i="1"/>
  <c r="D36" i="1"/>
  <c r="D21" i="1"/>
  <c r="D16" i="1"/>
  <c r="D11" i="1"/>
</calcChain>
</file>

<file path=xl/sharedStrings.xml><?xml version="1.0" encoding="utf-8"?>
<sst xmlns="http://schemas.openxmlformats.org/spreadsheetml/2006/main" count="242" uniqueCount="74">
  <si>
    <t>m1/m2</t>
  </si>
  <si>
    <t>Blank</t>
  </si>
  <si>
    <t>Pi</t>
  </si>
  <si>
    <t>25</t>
  </si>
  <si>
    <t>50</t>
  </si>
  <si>
    <t>100</t>
  </si>
  <si>
    <t>Blank-1</t>
    <phoneticPr fontId="1" type="noConversion"/>
  </si>
  <si>
    <t>Blank-2</t>
    <phoneticPr fontId="1" type="noConversion"/>
  </si>
  <si>
    <t>Blank-3</t>
    <phoneticPr fontId="1" type="noConversion"/>
  </si>
  <si>
    <t>firefly luciferase</t>
  </si>
  <si>
    <t>Renilla luciferase</t>
    <phoneticPr fontId="1" type="noConversion"/>
  </si>
  <si>
    <t>Pi-1</t>
    <phoneticPr fontId="1" type="noConversion"/>
  </si>
  <si>
    <t>Pi-2</t>
  </si>
  <si>
    <t>Pi-3</t>
  </si>
  <si>
    <t>Pi+PQS25-1</t>
    <phoneticPr fontId="1" type="noConversion"/>
  </si>
  <si>
    <t>Pi+PQS25-2</t>
  </si>
  <si>
    <t>Pi+PQS25-3</t>
  </si>
  <si>
    <t>Pi+PQS50-1</t>
    <phoneticPr fontId="1" type="noConversion"/>
  </si>
  <si>
    <t>Pi+PQS100-1</t>
    <phoneticPr fontId="1" type="noConversion"/>
  </si>
  <si>
    <t>Pi+PQS50-2</t>
  </si>
  <si>
    <t>Pi+PQS50-3</t>
  </si>
  <si>
    <t>Pi+PQS100-2</t>
  </si>
  <si>
    <t>Pi+PQS100-3</t>
  </si>
  <si>
    <t>Nrf2 transcriptional reporter assay</t>
    <phoneticPr fontId="1" type="noConversion"/>
  </si>
  <si>
    <t>EXP1</t>
  </si>
  <si>
    <t>Ct1</t>
  </si>
  <si>
    <t>Ct2</t>
  </si>
  <si>
    <t>Ct3</t>
  </si>
  <si>
    <t>mean Ct</t>
  </si>
  <si>
    <t>Δct</t>
  </si>
  <si>
    <t>ΔΔct</t>
  </si>
  <si>
    <t>2-ΔΔct</t>
  </si>
  <si>
    <t>b-actin</t>
  </si>
  <si>
    <t>Nrf2</t>
  </si>
  <si>
    <t>HO-1</t>
  </si>
  <si>
    <t>Pi+PQS</t>
  </si>
  <si>
    <t>EXP2</t>
  </si>
  <si>
    <t>EXP3</t>
  </si>
  <si>
    <t>Pi+PQS+si-Nrf2</t>
  </si>
  <si>
    <t>Pi+PQS+si-Con</t>
  </si>
  <si>
    <t>Alizarin red/OD units</t>
  </si>
  <si>
    <t>Average</t>
  </si>
  <si>
    <t>fluorescence intensity</t>
  </si>
  <si>
    <t>Ave</t>
    <phoneticPr fontId="1" type="noConversion"/>
  </si>
  <si>
    <t>Exp2</t>
    <phoneticPr fontId="1" type="noConversion"/>
  </si>
  <si>
    <t>Exp1</t>
  </si>
  <si>
    <t>Pi+PQS25</t>
  </si>
  <si>
    <t>Pi+PQS50</t>
  </si>
  <si>
    <t>Pi+PQS100</t>
  </si>
  <si>
    <r>
      <t xml:space="preserve">The expression of Nrf2 and HO-1 </t>
    </r>
    <r>
      <rPr>
        <sz val="10.5"/>
        <color rgb="FF000000"/>
        <rFont val="Arial"/>
        <family val="2"/>
      </rPr>
      <t>was</t>
    </r>
    <r>
      <rPr>
        <sz val="10.5"/>
        <color theme="1"/>
        <rFont val="Arial"/>
        <family val="2"/>
      </rPr>
      <t xml:space="preserve"> determined using RT‑PCR analysis.</t>
    </r>
    <phoneticPr fontId="1" type="noConversion"/>
  </si>
  <si>
    <t>Quantification of calcium deposition using ALP activity assay</t>
  </si>
  <si>
    <t>blot1</t>
  </si>
  <si>
    <t>blot2</t>
  </si>
  <si>
    <t>blot3</t>
  </si>
  <si>
    <t>blot4</t>
  </si>
  <si>
    <t>Fig3D Nrf2</t>
  </si>
  <si>
    <t>blank</t>
    <phoneticPr fontId="11" type="noConversion"/>
  </si>
  <si>
    <t>Pi</t>
    <phoneticPr fontId="11" type="noConversion"/>
  </si>
  <si>
    <t>Pi+PQS</t>
    <phoneticPr fontId="11" type="noConversion"/>
  </si>
  <si>
    <t>blot1</t>
    <phoneticPr fontId="11" type="noConversion"/>
  </si>
  <si>
    <t>Fig3D HO-1</t>
  </si>
  <si>
    <t>Fig3D β-actin</t>
  </si>
  <si>
    <t>ave</t>
    <phoneticPr fontId="1" type="noConversion"/>
  </si>
  <si>
    <t>std</t>
    <phoneticPr fontId="1" type="noConversion"/>
  </si>
  <si>
    <t>Fig3E Nrf2</t>
  </si>
  <si>
    <t>Pi+PQS+siNrf2</t>
    <phoneticPr fontId="11" type="noConversion"/>
  </si>
  <si>
    <t>Pi+PQS+conNrf2</t>
    <phoneticPr fontId="11" type="noConversion"/>
  </si>
  <si>
    <t>blot3</t>
    <phoneticPr fontId="11" type="noConversion"/>
  </si>
  <si>
    <t>Fig3E Runx2</t>
  </si>
  <si>
    <t>blot2</t>
    <phoneticPr fontId="11" type="noConversion"/>
  </si>
  <si>
    <t>Fig3E β-actin</t>
  </si>
  <si>
    <t>The expression of Runx2, SM22α and Nrf2 was determined using Western blot analysis.</t>
  </si>
  <si>
    <t>The expression of Nrf2 and HO-1 was determined using Western blot analysis.</t>
    <phoneticPr fontId="1" type="noConversion"/>
  </si>
  <si>
    <r>
      <t>ROS levels were determined as</t>
    </r>
    <r>
      <rPr>
        <sz val="10.5"/>
        <color rgb="FF000000"/>
        <rFont val="Arial"/>
        <family val="2"/>
      </rPr>
      <t xml:space="preserve"> the</t>
    </r>
    <r>
      <rPr>
        <sz val="10.5"/>
        <color theme="1"/>
        <rFont val="Arial"/>
        <family val="2"/>
      </rPr>
      <t xml:space="preserve"> mean fluorescence intensity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</si>
</sst>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  <font>
      <sz val="10"/>
      <name val="Arial Unicode MS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Arial Unicode MS"/>
      <family val="2"/>
      <charset val="134"/>
    </font>
    <font>
      <sz val="11"/>
      <name val="宋体"/>
      <family val="3"/>
      <charset val="134"/>
      <scheme val="minor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.5"/>
      <name val="Arial"/>
      <family val="2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176" fontId="7" fillId="0" borderId="0" xfId="3" applyNumberFormat="1" applyFont="1">
      <alignment vertical="center"/>
    </xf>
    <xf numFmtId="176" fontId="7" fillId="0" borderId="0" xfId="2" applyNumberFormat="1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/>
    <xf numFmtId="0" fontId="12" fillId="0" borderId="0" xfId="0" applyFont="1">
      <alignment vertical="center"/>
    </xf>
    <xf numFmtId="0" fontId="5" fillId="0" borderId="0" xfId="0" applyFont="1" applyAlignment="1"/>
    <xf numFmtId="0" fontId="7" fillId="0" borderId="0" xfId="0" applyFont="1" applyAlignment="1"/>
    <xf numFmtId="0" fontId="13" fillId="0" borderId="0" xfId="0" applyFont="1" applyAlignment="1"/>
  </cellXfs>
  <cellStyles count="4">
    <cellStyle name="常规" xfId="0" builtinId="0"/>
    <cellStyle name="常规 3" xfId="1" xr:uid="{E3448573-DE2D-43A8-AEF0-2E630A3CC043}"/>
    <cellStyle name="常规 5" xfId="2" xr:uid="{F1531B70-4BA5-439F-8937-D8CBE9A4F95B}"/>
    <cellStyle name="常规 7" xfId="3" xr:uid="{49D73494-0A4F-43DE-A835-7BFE24781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H9" sqref="H9"/>
    </sheetView>
  </sheetViews>
  <sheetFormatPr defaultRowHeight="12.9"/>
  <cols>
    <col min="1" max="1" width="9" style="4"/>
    <col min="2" max="2" width="9.5" style="6" bestFit="1" customWidth="1"/>
    <col min="3" max="4" width="9.125" style="6" bestFit="1" customWidth="1"/>
    <col min="5" max="16384" width="9" style="4"/>
  </cols>
  <sheetData>
    <row r="1" spans="1:11">
      <c r="A1" s="10" t="s">
        <v>73</v>
      </c>
    </row>
    <row r="2" spans="1:11">
      <c r="B2" s="5" t="s">
        <v>42</v>
      </c>
    </row>
    <row r="3" spans="1:11">
      <c r="A3" s="7" t="s">
        <v>45</v>
      </c>
      <c r="B3" s="5">
        <v>1</v>
      </c>
      <c r="C3" s="5">
        <v>2</v>
      </c>
      <c r="D3" s="5">
        <v>3</v>
      </c>
      <c r="E3" s="7" t="s">
        <v>43</v>
      </c>
      <c r="F3" s="7"/>
    </row>
    <row r="4" spans="1:11">
      <c r="A4" s="3" t="s">
        <v>1</v>
      </c>
      <c r="B4" s="8">
        <v>164.22</v>
      </c>
      <c r="C4" s="8">
        <v>173.31</v>
      </c>
      <c r="D4" s="8">
        <v>112.75</v>
      </c>
      <c r="E4" s="4">
        <f>AVERAGE(B4:D4)</f>
        <v>150.09333333333333</v>
      </c>
      <c r="F4" s="4">
        <f>E4/$E$4</f>
        <v>1</v>
      </c>
    </row>
    <row r="5" spans="1:11">
      <c r="A5" s="3" t="s">
        <v>2</v>
      </c>
      <c r="B5" s="8">
        <v>644.84</v>
      </c>
      <c r="C5" s="8">
        <v>799.2</v>
      </c>
      <c r="D5" s="9">
        <v>951.49</v>
      </c>
      <c r="E5" s="4">
        <f t="shared" ref="E5:E8" si="0">AVERAGE(B5:D5)</f>
        <v>798.50999999999988</v>
      </c>
      <c r="F5" s="4">
        <f>E5/$E$4</f>
        <v>5.3200897219507857</v>
      </c>
    </row>
    <row r="6" spans="1:11">
      <c r="A6" s="3" t="s">
        <v>46</v>
      </c>
      <c r="B6" s="8">
        <v>753.71</v>
      </c>
      <c r="C6" s="9">
        <v>668.32</v>
      </c>
      <c r="D6" s="9">
        <v>595.26</v>
      </c>
      <c r="E6" s="4">
        <f t="shared" si="0"/>
        <v>672.43000000000006</v>
      </c>
      <c r="F6" s="4">
        <f>E6/$E$4</f>
        <v>4.4800790619170296</v>
      </c>
    </row>
    <row r="7" spans="1:11">
      <c r="A7" s="3" t="s">
        <v>47</v>
      </c>
      <c r="B7" s="8">
        <v>253.71</v>
      </c>
      <c r="C7" s="9">
        <v>368.32</v>
      </c>
      <c r="D7" s="9">
        <v>287.55</v>
      </c>
      <c r="E7" s="4">
        <f t="shared" si="0"/>
        <v>303.19333333333333</v>
      </c>
      <c r="F7" s="4">
        <f>E7/$E$4</f>
        <v>2.0200319801012703</v>
      </c>
    </row>
    <row r="8" spans="1:11">
      <c r="A8" s="3" t="s">
        <v>48</v>
      </c>
      <c r="B8" s="9">
        <v>163.78</v>
      </c>
      <c r="C8" s="9">
        <v>147.06</v>
      </c>
      <c r="D8" s="9">
        <v>161.94999999999999</v>
      </c>
      <c r="E8" s="4">
        <f t="shared" si="0"/>
        <v>157.59666666666666</v>
      </c>
      <c r="F8" s="4">
        <f>E8/$E$4</f>
        <v>1.0499911166385361</v>
      </c>
      <c r="G8" s="7"/>
      <c r="H8" s="7"/>
      <c r="I8" s="7"/>
      <c r="J8" s="7"/>
      <c r="K8" s="7"/>
    </row>
    <row r="11" spans="1:11">
      <c r="B11" s="6" t="s">
        <v>42</v>
      </c>
    </row>
    <row r="12" spans="1:11">
      <c r="A12" s="4" t="s">
        <v>44</v>
      </c>
      <c r="B12" s="6">
        <v>1</v>
      </c>
      <c r="C12" s="6">
        <v>2</v>
      </c>
      <c r="D12" s="6">
        <v>3</v>
      </c>
      <c r="E12" s="7" t="s">
        <v>43</v>
      </c>
      <c r="F12" s="7"/>
    </row>
    <row r="13" spans="1:11">
      <c r="A13" s="4" t="s">
        <v>1</v>
      </c>
      <c r="B13" s="6">
        <v>180.78</v>
      </c>
      <c r="C13" s="6">
        <v>182.8</v>
      </c>
      <c r="D13" s="6">
        <v>181.25</v>
      </c>
      <c r="E13" s="4">
        <f>AVERAGE(B13:D13)</f>
        <v>181.61</v>
      </c>
      <c r="F13" s="4">
        <f>E13/$E$4</f>
        <v>1.2099804566047794</v>
      </c>
    </row>
    <row r="14" spans="1:11">
      <c r="A14" s="4" t="s">
        <v>2</v>
      </c>
      <c r="B14" s="6">
        <v>1027.06</v>
      </c>
      <c r="C14" s="6">
        <v>881.01</v>
      </c>
      <c r="D14" s="6">
        <v>888.16</v>
      </c>
      <c r="E14" s="4">
        <f t="shared" ref="E14:E17" si="1">AVERAGE(B14:D14)</f>
        <v>932.07666666666671</v>
      </c>
      <c r="F14" s="4">
        <f>E14/$E$4</f>
        <v>6.2099804566047796</v>
      </c>
    </row>
    <row r="15" spans="1:11">
      <c r="A15" s="4" t="s">
        <v>46</v>
      </c>
      <c r="B15" s="6">
        <v>801.54</v>
      </c>
      <c r="C15" s="6">
        <v>877.29</v>
      </c>
      <c r="D15" s="6">
        <v>748.17</v>
      </c>
      <c r="E15" s="4">
        <f t="shared" si="1"/>
        <v>809</v>
      </c>
      <c r="F15" s="4">
        <f>E15/$E$4</f>
        <v>5.3899795682686324</v>
      </c>
    </row>
    <row r="16" spans="1:11">
      <c r="A16" s="4" t="s">
        <v>47</v>
      </c>
      <c r="B16" s="6">
        <v>473.08</v>
      </c>
      <c r="C16" s="6">
        <v>454.2</v>
      </c>
      <c r="D16" s="6">
        <v>414.55</v>
      </c>
      <c r="E16" s="4">
        <f t="shared" si="1"/>
        <v>447.27666666666664</v>
      </c>
      <c r="F16" s="4">
        <f>E16/$E$4</f>
        <v>2.9799902283023894</v>
      </c>
    </row>
    <row r="17" spans="1:6">
      <c r="A17" s="4" t="s">
        <v>48</v>
      </c>
      <c r="B17" s="6">
        <v>376.48</v>
      </c>
      <c r="C17" s="6">
        <v>303.89</v>
      </c>
      <c r="D17" s="6">
        <v>206.68</v>
      </c>
      <c r="E17" s="4">
        <f t="shared" si="1"/>
        <v>295.68333333333334</v>
      </c>
      <c r="F17" s="4">
        <f>E17/$E$4</f>
        <v>1.9699964466554145</v>
      </c>
    </row>
    <row r="20" spans="1:6">
      <c r="B20" s="6" t="s">
        <v>42</v>
      </c>
    </row>
    <row r="21" spans="1:6">
      <c r="A21" s="4" t="s">
        <v>44</v>
      </c>
      <c r="B21" s="6">
        <v>1</v>
      </c>
      <c r="C21" s="6">
        <v>2</v>
      </c>
      <c r="D21" s="6">
        <v>3</v>
      </c>
      <c r="E21" s="7" t="s">
        <v>43</v>
      </c>
      <c r="F21" s="7"/>
    </row>
    <row r="22" spans="1:6">
      <c r="A22" s="4" t="s">
        <v>1</v>
      </c>
      <c r="B22" s="6">
        <v>123.78</v>
      </c>
      <c r="C22" s="6">
        <v>142.80000000000001</v>
      </c>
      <c r="D22" s="6">
        <v>152.18</v>
      </c>
      <c r="E22" s="4">
        <f>AVERAGE(B22:D22)</f>
        <v>139.58666666666667</v>
      </c>
      <c r="F22" s="4">
        <f>E22/$E$4</f>
        <v>0.92999911166385363</v>
      </c>
    </row>
    <row r="23" spans="1:6">
      <c r="A23" s="4" t="s">
        <v>2</v>
      </c>
      <c r="B23" s="6">
        <v>827.06</v>
      </c>
      <c r="C23" s="6">
        <v>811.01</v>
      </c>
      <c r="D23" s="6">
        <v>766.42</v>
      </c>
      <c r="E23" s="4">
        <f t="shared" ref="E23:E26" si="2">AVERAGE(B23:D23)</f>
        <v>801.49666666666656</v>
      </c>
      <c r="F23" s="4">
        <f>E23/$E$4</f>
        <v>5.3399884516300959</v>
      </c>
    </row>
    <row r="24" spans="1:6">
      <c r="A24" s="4" t="s">
        <v>46</v>
      </c>
      <c r="B24" s="6">
        <v>801.54</v>
      </c>
      <c r="C24" s="6">
        <v>877.29</v>
      </c>
      <c r="D24" s="6">
        <v>752.68</v>
      </c>
      <c r="E24" s="4">
        <f t="shared" si="2"/>
        <v>810.50333333333322</v>
      </c>
      <c r="F24" s="4">
        <f>E24/$E$4</f>
        <v>5.3999955583192669</v>
      </c>
    </row>
    <row r="25" spans="1:6">
      <c r="A25" s="4" t="s">
        <v>47</v>
      </c>
      <c r="B25" s="6">
        <v>573.08000000000004</v>
      </c>
      <c r="C25" s="6">
        <v>654.20000000000005</v>
      </c>
      <c r="D25" s="6">
        <v>416.24</v>
      </c>
      <c r="E25" s="4">
        <f t="shared" si="2"/>
        <v>547.84</v>
      </c>
      <c r="F25" s="4">
        <f>E25/$E$4</f>
        <v>3.6499955583192683</v>
      </c>
    </row>
    <row r="26" spans="1:6">
      <c r="A26" s="4" t="s">
        <v>48</v>
      </c>
      <c r="B26" s="6">
        <v>176.48</v>
      </c>
      <c r="C26" s="6">
        <v>193.89</v>
      </c>
      <c r="D26" s="6">
        <v>187.97</v>
      </c>
      <c r="E26" s="4">
        <f t="shared" si="2"/>
        <v>186.11333333333334</v>
      </c>
      <c r="F26" s="4">
        <f>E26/$E$4</f>
        <v>1.2399840099493649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zoomScaleNormal="100" workbookViewId="0">
      <selection activeCell="A77" sqref="A77"/>
    </sheetView>
  </sheetViews>
  <sheetFormatPr defaultRowHeight="12.9"/>
  <cols>
    <col min="1" max="1" width="15.375" style="1" customWidth="1"/>
    <col min="2" max="3" width="20.5" style="1" bestFit="1" customWidth="1"/>
    <col min="4" max="4" width="12.75" style="1" bestFit="1" customWidth="1"/>
    <col min="5" max="5" width="11.25" style="1" bestFit="1" customWidth="1"/>
    <col min="6" max="16384" width="9" style="1"/>
  </cols>
  <sheetData>
    <row r="1" spans="1:4">
      <c r="A1" s="1" t="s">
        <v>23</v>
      </c>
    </row>
    <row r="2" spans="1:4">
      <c r="B2" s="1" t="s">
        <v>9</v>
      </c>
      <c r="C2" s="1" t="s">
        <v>10</v>
      </c>
      <c r="D2" s="1" t="s">
        <v>0</v>
      </c>
    </row>
    <row r="3" spans="1:4">
      <c r="A3" s="1" t="s">
        <v>6</v>
      </c>
      <c r="B3" s="1">
        <v>25045</v>
      </c>
      <c r="C3" s="1">
        <v>14308</v>
      </c>
      <c r="D3" s="1">
        <f>B3/C3</f>
        <v>1.7504193458205199</v>
      </c>
    </row>
    <row r="4" spans="1:4">
      <c r="B4" s="1">
        <v>32633</v>
      </c>
      <c r="C4" s="1">
        <v>19282</v>
      </c>
      <c r="D4" s="1">
        <f t="shared" ref="D4:D5" si="0">B4/C4</f>
        <v>1.6924074266154963</v>
      </c>
    </row>
    <row r="5" spans="1:4">
      <c r="B5" s="1">
        <v>24683</v>
      </c>
      <c r="C5" s="1">
        <v>20956</v>
      </c>
      <c r="D5" s="1">
        <f t="shared" si="0"/>
        <v>1.1778488261118534</v>
      </c>
    </row>
    <row r="6" spans="1:4">
      <c r="A6" s="1" t="s">
        <v>43</v>
      </c>
      <c r="B6" s="1">
        <f>AVERAGE(B3:B5)</f>
        <v>27453.666666666668</v>
      </c>
      <c r="C6" s="1">
        <f>AVERAGE(C3:C5)</f>
        <v>18182</v>
      </c>
      <c r="D6" s="1">
        <f>AVERAGE(D3:D5)</f>
        <v>1.5402251995159564</v>
      </c>
    </row>
    <row r="8" spans="1:4">
      <c r="A8" s="1" t="s">
        <v>7</v>
      </c>
      <c r="B8" s="1">
        <v>26376</v>
      </c>
      <c r="C8" s="1">
        <v>17758</v>
      </c>
      <c r="D8" s="1">
        <f>B8/C8</f>
        <v>1.4853023989187972</v>
      </c>
    </row>
    <row r="9" spans="1:4">
      <c r="B9" s="1">
        <v>25302</v>
      </c>
      <c r="C9" s="1">
        <v>18239</v>
      </c>
      <c r="D9" s="1">
        <f t="shared" ref="D9:D10" si="1">B9/C9</f>
        <v>1.3872471078458248</v>
      </c>
    </row>
    <row r="10" spans="1:4">
      <c r="B10" s="1">
        <v>25072</v>
      </c>
      <c r="C10" s="1">
        <v>22777</v>
      </c>
      <c r="D10" s="1">
        <f t="shared" si="1"/>
        <v>1.1007595381305704</v>
      </c>
    </row>
    <row r="11" spans="1:4">
      <c r="A11" s="1" t="s">
        <v>43</v>
      </c>
      <c r="B11" s="1">
        <f>AVERAGE(B8:B10)</f>
        <v>25583.333333333332</v>
      </c>
      <c r="C11" s="1">
        <f>AVERAGE(C8:C10)</f>
        <v>19591.333333333332</v>
      </c>
      <c r="D11" s="1">
        <f>AVERAGE(D8:D10)</f>
        <v>1.3244363482983974</v>
      </c>
    </row>
    <row r="13" spans="1:4">
      <c r="A13" s="1" t="s">
        <v>8</v>
      </c>
      <c r="B13" s="1">
        <v>30964</v>
      </c>
      <c r="C13" s="1">
        <v>24289</v>
      </c>
      <c r="D13" s="1">
        <f t="shared" ref="D13:D15" si="2">B13/C13</f>
        <v>1.274815760220676</v>
      </c>
    </row>
    <row r="14" spans="1:4">
      <c r="B14" s="1">
        <v>30258</v>
      </c>
      <c r="C14" s="1">
        <v>22308</v>
      </c>
      <c r="D14" s="1">
        <f t="shared" si="2"/>
        <v>1.3563743948359333</v>
      </c>
    </row>
    <row r="15" spans="1:4">
      <c r="B15" s="1">
        <v>23780</v>
      </c>
      <c r="C15" s="1">
        <v>21993</v>
      </c>
      <c r="D15" s="1">
        <f t="shared" si="2"/>
        <v>1.0812531259946347</v>
      </c>
    </row>
    <row r="16" spans="1:4">
      <c r="A16" s="1" t="s">
        <v>43</v>
      </c>
      <c r="B16" s="1">
        <f>AVERAGE(B13:B15)</f>
        <v>28334</v>
      </c>
      <c r="C16" s="1">
        <f>AVERAGE(C13:C15)</f>
        <v>22863.333333333332</v>
      </c>
      <c r="D16" s="1">
        <f>AVERAGE(D13:D15)</f>
        <v>1.2374810936837479</v>
      </c>
    </row>
    <row r="18" spans="1:4">
      <c r="A18" s="1" t="s">
        <v>11</v>
      </c>
      <c r="B18" s="1">
        <v>23262</v>
      </c>
      <c r="C18" s="1">
        <v>30439</v>
      </c>
      <c r="D18" s="1">
        <f t="shared" ref="D18:D20" si="3">B18/C18</f>
        <v>0.7642169585071783</v>
      </c>
    </row>
    <row r="19" spans="1:4">
      <c r="B19" s="1">
        <v>20762</v>
      </c>
      <c r="C19" s="1">
        <v>28787</v>
      </c>
      <c r="D19" s="1">
        <f t="shared" si="3"/>
        <v>0.72122833223329974</v>
      </c>
    </row>
    <row r="20" spans="1:4">
      <c r="B20" s="1">
        <v>21465</v>
      </c>
      <c r="C20" s="1">
        <v>34659</v>
      </c>
      <c r="D20" s="1">
        <f t="shared" si="3"/>
        <v>0.61931965723188787</v>
      </c>
    </row>
    <row r="21" spans="1:4">
      <c r="A21" s="1" t="s">
        <v>43</v>
      </c>
      <c r="B21" s="1">
        <f>AVERAGE(B18:B20)</f>
        <v>21829.666666666668</v>
      </c>
      <c r="C21" s="1">
        <f>AVERAGE(C18:C20)</f>
        <v>31295</v>
      </c>
      <c r="D21" s="1">
        <f>AVERAGE(D18:D20)</f>
        <v>0.70158831599078864</v>
      </c>
    </row>
    <row r="23" spans="1:4">
      <c r="A23" s="1" t="s">
        <v>12</v>
      </c>
      <c r="B23" s="1">
        <v>14636</v>
      </c>
      <c r="C23" s="1">
        <v>11351</v>
      </c>
      <c r="D23" s="1">
        <f t="shared" ref="D23:D25" si="4">B23/C23</f>
        <v>1.2894018148180777</v>
      </c>
    </row>
    <row r="24" spans="1:4">
      <c r="B24" s="1">
        <v>11657</v>
      </c>
      <c r="C24" s="1">
        <v>13416</v>
      </c>
      <c r="D24" s="1">
        <f t="shared" si="4"/>
        <v>0.86888789505068575</v>
      </c>
    </row>
    <row r="25" spans="1:4">
      <c r="B25" s="1">
        <v>9751</v>
      </c>
      <c r="C25" s="1">
        <v>12457</v>
      </c>
      <c r="D25" s="1">
        <f t="shared" si="4"/>
        <v>0.78277273821947502</v>
      </c>
    </row>
    <row r="26" spans="1:4">
      <c r="A26" s="1" t="s">
        <v>43</v>
      </c>
      <c r="B26" s="1">
        <f>AVERAGE(B23:B25)</f>
        <v>12014.666666666666</v>
      </c>
      <c r="C26" s="1">
        <f>AVERAGE(C23:C25)</f>
        <v>12408</v>
      </c>
      <c r="D26" s="1">
        <f>AVERAGE(D23:D25)</f>
        <v>0.98035414936274623</v>
      </c>
    </row>
    <row r="28" spans="1:4">
      <c r="A28" s="1" t="s">
        <v>13</v>
      </c>
      <c r="B28" s="1">
        <v>19091</v>
      </c>
      <c r="C28" s="1">
        <v>21257</v>
      </c>
      <c r="D28" s="1">
        <f t="shared" ref="D28:D30" si="5">B28/C28</f>
        <v>0.89810415392576559</v>
      </c>
    </row>
    <row r="29" spans="1:4">
      <c r="B29" s="1">
        <v>13858</v>
      </c>
      <c r="C29" s="1">
        <v>27995</v>
      </c>
      <c r="D29" s="1">
        <f t="shared" si="5"/>
        <v>0.49501696731559208</v>
      </c>
    </row>
    <row r="30" spans="1:4">
      <c r="B30" s="1">
        <v>11409</v>
      </c>
      <c r="C30" s="1">
        <v>22782</v>
      </c>
      <c r="D30" s="1">
        <f t="shared" si="5"/>
        <v>0.50079009744535163</v>
      </c>
    </row>
    <row r="31" spans="1:4">
      <c r="A31" s="1" t="s">
        <v>43</v>
      </c>
      <c r="B31" s="1">
        <f>AVERAGE(B28:B30)</f>
        <v>14786</v>
      </c>
      <c r="C31" s="1">
        <f>AVERAGE(C28:C30)</f>
        <v>24011.333333333332</v>
      </c>
      <c r="D31" s="1">
        <f>AVERAGE(D28:D30)</f>
        <v>0.6313037395622364</v>
      </c>
    </row>
    <row r="33" spans="1:4">
      <c r="A33" s="1" t="s">
        <v>14</v>
      </c>
      <c r="B33" s="1">
        <v>39131</v>
      </c>
      <c r="C33" s="1">
        <v>29632</v>
      </c>
      <c r="D33" s="1">
        <f t="shared" ref="D33:D76" si="6">B33/C33</f>
        <v>1.3205656047516199</v>
      </c>
    </row>
    <row r="34" spans="1:4">
      <c r="B34" s="1">
        <v>27978</v>
      </c>
      <c r="C34" s="1">
        <v>22934</v>
      </c>
      <c r="D34" s="1">
        <f t="shared" si="6"/>
        <v>1.2199354669922386</v>
      </c>
    </row>
    <row r="35" spans="1:4">
      <c r="B35" s="1">
        <v>28654</v>
      </c>
      <c r="C35" s="1">
        <v>16283</v>
      </c>
      <c r="D35" s="1">
        <f t="shared" si="6"/>
        <v>1.7597494319228644</v>
      </c>
    </row>
    <row r="36" spans="1:4">
      <c r="A36" s="1" t="s">
        <v>43</v>
      </c>
      <c r="B36" s="1">
        <f>AVERAGE(B33:B35)</f>
        <v>31921</v>
      </c>
      <c r="C36" s="1">
        <f>AVERAGE(C33:C35)</f>
        <v>22949.666666666668</v>
      </c>
      <c r="D36" s="1">
        <f>AVERAGE(D33:D35)</f>
        <v>1.4334168345555742</v>
      </c>
    </row>
    <row r="38" spans="1:4">
      <c r="A38" s="1" t="s">
        <v>15</v>
      </c>
      <c r="B38" s="1">
        <v>30304</v>
      </c>
      <c r="C38" s="1">
        <v>15526</v>
      </c>
      <c r="D38" s="1">
        <f t="shared" si="6"/>
        <v>1.9518227489372666</v>
      </c>
    </row>
    <row r="39" spans="1:4">
      <c r="B39" s="1">
        <v>30682</v>
      </c>
      <c r="C39" s="1">
        <v>18682</v>
      </c>
      <c r="D39" s="1">
        <f t="shared" si="6"/>
        <v>1.642329515041216</v>
      </c>
    </row>
    <row r="40" spans="1:4">
      <c r="B40" s="1">
        <v>29684</v>
      </c>
      <c r="C40" s="1">
        <v>17708</v>
      </c>
      <c r="D40" s="1">
        <f t="shared" si="6"/>
        <v>1.676304495143438</v>
      </c>
    </row>
    <row r="41" spans="1:4">
      <c r="A41" s="1" t="s">
        <v>43</v>
      </c>
      <c r="B41" s="1">
        <f>AVERAGE(B38:B40)</f>
        <v>30223.333333333332</v>
      </c>
      <c r="C41" s="1">
        <f>AVERAGE(C38:C40)</f>
        <v>17305.333333333332</v>
      </c>
      <c r="D41" s="1">
        <f>AVERAGE(D38:D40)</f>
        <v>1.756818919707307</v>
      </c>
    </row>
    <row r="43" spans="1:4">
      <c r="A43" s="1" t="s">
        <v>16</v>
      </c>
      <c r="B43" s="1">
        <v>35595</v>
      </c>
      <c r="C43" s="1">
        <v>17268</v>
      </c>
      <c r="D43" s="1">
        <f t="shared" si="6"/>
        <v>2.0613273106323837</v>
      </c>
    </row>
    <row r="44" spans="1:4">
      <c r="B44" s="1">
        <v>32742</v>
      </c>
      <c r="C44" s="1">
        <v>15724</v>
      </c>
      <c r="D44" s="1">
        <f t="shared" si="6"/>
        <v>2.0822945815314169</v>
      </c>
    </row>
    <row r="45" spans="1:4">
      <c r="B45" s="1">
        <v>42603</v>
      </c>
      <c r="C45" s="1">
        <v>18521</v>
      </c>
      <c r="D45" s="1">
        <f t="shared" si="6"/>
        <v>2.3002537659953566</v>
      </c>
    </row>
    <row r="46" spans="1:4">
      <c r="A46" s="1" t="s">
        <v>43</v>
      </c>
      <c r="B46" s="1">
        <f>AVERAGE(B43:B45)</f>
        <v>36980</v>
      </c>
      <c r="C46" s="1">
        <f>AVERAGE(C43:C45)</f>
        <v>17171</v>
      </c>
      <c r="D46" s="1">
        <f>AVERAGE(D43:D45)</f>
        <v>2.1479585527197189</v>
      </c>
    </row>
    <row r="48" spans="1:4">
      <c r="A48" s="1" t="s">
        <v>17</v>
      </c>
      <c r="B48" s="1">
        <v>57393</v>
      </c>
      <c r="C48" s="1">
        <v>17304</v>
      </c>
      <c r="D48" s="1">
        <f t="shared" si="6"/>
        <v>3.316747572815534</v>
      </c>
    </row>
    <row r="49" spans="1:4">
      <c r="B49" s="1">
        <v>64541</v>
      </c>
      <c r="C49" s="1">
        <v>16470</v>
      </c>
      <c r="D49" s="1">
        <f t="shared" si="6"/>
        <v>3.9187006678809957</v>
      </c>
    </row>
    <row r="50" spans="1:4">
      <c r="B50" s="1">
        <v>56214</v>
      </c>
      <c r="C50" s="1">
        <v>16035</v>
      </c>
      <c r="D50" s="1">
        <f t="shared" si="6"/>
        <v>3.505706267539757</v>
      </c>
    </row>
    <row r="51" spans="1:4">
      <c r="A51" s="1" t="s">
        <v>43</v>
      </c>
      <c r="B51" s="1">
        <f>AVERAGE(B48:B50)</f>
        <v>59382.666666666664</v>
      </c>
      <c r="C51" s="1">
        <f>AVERAGE(C48:C50)</f>
        <v>16603</v>
      </c>
      <c r="D51" s="1">
        <f>AVERAGE(D48:D50)</f>
        <v>3.5803848360787622</v>
      </c>
    </row>
    <row r="53" spans="1:4">
      <c r="A53" s="1" t="s">
        <v>19</v>
      </c>
      <c r="B53" s="1">
        <v>46672</v>
      </c>
      <c r="C53" s="1">
        <v>16584</v>
      </c>
      <c r="D53" s="1">
        <f t="shared" si="6"/>
        <v>2.8142788229618909</v>
      </c>
    </row>
    <row r="54" spans="1:4">
      <c r="B54" s="1">
        <v>57104</v>
      </c>
      <c r="C54" s="1">
        <v>26526</v>
      </c>
      <c r="D54" s="1">
        <f t="shared" si="6"/>
        <v>2.1527557867752396</v>
      </c>
    </row>
    <row r="55" spans="1:4">
      <c r="B55" s="1">
        <v>57682</v>
      </c>
      <c r="C55" s="1">
        <v>18682</v>
      </c>
      <c r="D55" s="1">
        <f t="shared" si="6"/>
        <v>3.0875709238839524</v>
      </c>
    </row>
    <row r="56" spans="1:4">
      <c r="A56" s="1" t="s">
        <v>43</v>
      </c>
      <c r="B56" s="1">
        <f>AVERAGE(B53:B55)</f>
        <v>53819.333333333336</v>
      </c>
      <c r="C56" s="1">
        <f>AVERAGE(C53:C55)</f>
        <v>20597.333333333332</v>
      </c>
      <c r="D56" s="1">
        <f>AVERAGE(D53:D55)</f>
        <v>2.6848685112070272</v>
      </c>
    </row>
    <row r="58" spans="1:4">
      <c r="A58" s="1" t="s">
        <v>20</v>
      </c>
      <c r="B58" s="1">
        <v>65595</v>
      </c>
      <c r="C58" s="1">
        <v>19268</v>
      </c>
      <c r="D58" s="1">
        <f t="shared" si="6"/>
        <v>3.4043491799875443</v>
      </c>
    </row>
    <row r="59" spans="1:4">
      <c r="B59" s="1">
        <v>52342</v>
      </c>
      <c r="C59" s="1">
        <v>13624</v>
      </c>
      <c r="D59" s="1">
        <f t="shared" si="6"/>
        <v>3.8418966529653553</v>
      </c>
    </row>
    <row r="60" spans="1:4">
      <c r="B60" s="1">
        <v>61603</v>
      </c>
      <c r="C60" s="1">
        <v>28821</v>
      </c>
      <c r="D60" s="1">
        <f t="shared" si="6"/>
        <v>2.1374345095590019</v>
      </c>
    </row>
    <row r="61" spans="1:4">
      <c r="A61" s="1" t="s">
        <v>43</v>
      </c>
      <c r="B61" s="1">
        <f>AVERAGE(B58:B60)</f>
        <v>59846.666666666664</v>
      </c>
      <c r="C61" s="1">
        <f>AVERAGE(C58:C60)</f>
        <v>20571</v>
      </c>
      <c r="D61" s="1">
        <f>AVERAGE(D58:D60)</f>
        <v>3.127893447503967</v>
      </c>
    </row>
    <row r="64" spans="1:4">
      <c r="A64" s="1" t="s">
        <v>18</v>
      </c>
      <c r="B64" s="1">
        <v>118131</v>
      </c>
      <c r="C64" s="1">
        <v>29632</v>
      </c>
      <c r="D64" s="1">
        <f t="shared" si="6"/>
        <v>3.9866023218142548</v>
      </c>
    </row>
    <row r="65" spans="1:6">
      <c r="B65" s="1">
        <v>163078</v>
      </c>
      <c r="C65" s="1">
        <v>22934</v>
      </c>
      <c r="D65" s="1">
        <f t="shared" si="6"/>
        <v>7.1107525944013252</v>
      </c>
    </row>
    <row r="66" spans="1:6">
      <c r="B66" s="1">
        <v>147440</v>
      </c>
      <c r="C66" s="1">
        <v>19601</v>
      </c>
      <c r="D66" s="1">
        <f t="shared" si="6"/>
        <v>7.5220652007550637</v>
      </c>
    </row>
    <row r="67" spans="1:6">
      <c r="A67" s="1" t="s">
        <v>43</v>
      </c>
      <c r="B67" s="1">
        <f>AVERAGE(B64:B66)</f>
        <v>142883</v>
      </c>
      <c r="C67" s="1">
        <f>AVERAGE(C64:C66)</f>
        <v>24055.666666666668</v>
      </c>
      <c r="D67" s="1">
        <f>AVERAGE(D64:D66)</f>
        <v>6.2064733723235479</v>
      </c>
    </row>
    <row r="69" spans="1:6">
      <c r="A69" s="1" t="s">
        <v>21</v>
      </c>
      <c r="B69" s="1">
        <v>126684</v>
      </c>
      <c r="C69" s="1">
        <v>17708</v>
      </c>
      <c r="D69" s="1">
        <f t="shared" si="6"/>
        <v>7.1540546645583918</v>
      </c>
    </row>
    <row r="70" spans="1:6">
      <c r="B70" s="1">
        <v>134142</v>
      </c>
      <c r="C70" s="1">
        <v>22176</v>
      </c>
      <c r="D70" s="1">
        <f t="shared" si="6"/>
        <v>6.0489718614718617</v>
      </c>
    </row>
    <row r="71" spans="1:6">
      <c r="B71" s="1">
        <v>116371</v>
      </c>
      <c r="C71" s="1">
        <v>13978</v>
      </c>
      <c r="D71" s="1">
        <f t="shared" si="6"/>
        <v>8.3252968951209034</v>
      </c>
    </row>
    <row r="72" spans="1:6">
      <c r="A72" s="1" t="s">
        <v>43</v>
      </c>
      <c r="B72" s="1">
        <f>AVERAGE(B69:B71)</f>
        <v>125732.33333333333</v>
      </c>
      <c r="C72" s="1">
        <f>AVERAGE(C69:C71)</f>
        <v>17954</v>
      </c>
      <c r="D72" s="1">
        <f>AVERAGE(D69:D71)</f>
        <v>7.1761078070503856</v>
      </c>
    </row>
    <row r="74" spans="1:6">
      <c r="A74" s="1" t="s">
        <v>22</v>
      </c>
      <c r="B74" s="1">
        <v>211336</v>
      </c>
      <c r="C74" s="1">
        <v>23376</v>
      </c>
      <c r="D74" s="1">
        <f t="shared" si="6"/>
        <v>9.0407255304585892</v>
      </c>
    </row>
    <row r="75" spans="1:6">
      <c r="B75" s="1">
        <v>198818</v>
      </c>
      <c r="C75" s="1">
        <v>26262</v>
      </c>
      <c r="D75" s="1">
        <f t="shared" si="6"/>
        <v>7.5705582210037319</v>
      </c>
    </row>
    <row r="76" spans="1:6">
      <c r="B76" s="1">
        <v>140242</v>
      </c>
      <c r="C76" s="1">
        <v>22176</v>
      </c>
      <c r="D76" s="1">
        <f t="shared" si="6"/>
        <v>6.3240440115440117</v>
      </c>
    </row>
    <row r="77" spans="1:6">
      <c r="A77" s="1" t="s">
        <v>43</v>
      </c>
      <c r="B77" s="1">
        <f>AVERAGE(B74:B76)</f>
        <v>183465.33333333334</v>
      </c>
      <c r="C77" s="1">
        <f>AVERAGE(C74:C76)</f>
        <v>23938</v>
      </c>
      <c r="D77" s="1">
        <f>AVERAGE(D74:D76)</f>
        <v>7.645109254335444</v>
      </c>
    </row>
    <row r="80" spans="1:6"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</row>
    <row r="81" spans="1:6">
      <c r="A81" s="1">
        <v>1</v>
      </c>
      <c r="B81" s="1">
        <v>1.5402251995159564</v>
      </c>
      <c r="C81" s="1">
        <v>0.70158831599078864</v>
      </c>
      <c r="D81" s="1">
        <v>1.4334168345555742</v>
      </c>
      <c r="E81" s="1">
        <v>3.5803848360787622</v>
      </c>
      <c r="F81" s="1">
        <v>6.2064733723235479</v>
      </c>
    </row>
    <row r="82" spans="1:6">
      <c r="A82" s="1">
        <v>2</v>
      </c>
      <c r="B82" s="1">
        <v>1.3244363482983974</v>
      </c>
      <c r="C82" s="1">
        <v>0.98035414936274623</v>
      </c>
      <c r="D82" s="1">
        <v>1.756818919707307</v>
      </c>
      <c r="E82" s="1">
        <v>2.6848685112070272</v>
      </c>
      <c r="F82" s="1">
        <v>7.1761078070503856</v>
      </c>
    </row>
    <row r="83" spans="1:6">
      <c r="A83" s="1">
        <v>3</v>
      </c>
      <c r="B83" s="1">
        <v>1.2374810936837479</v>
      </c>
      <c r="C83" s="1">
        <v>0.6313037395622364</v>
      </c>
      <c r="D83" s="1">
        <v>2.1479585527197189</v>
      </c>
      <c r="E83" s="1">
        <v>3.127893447503967</v>
      </c>
      <c r="F83" s="1">
        <v>7.645109254335444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topLeftCell="C1" workbookViewId="0">
      <selection activeCell="I28" sqref="I28"/>
    </sheetView>
  </sheetViews>
  <sheetFormatPr defaultRowHeight="12.9"/>
  <sheetData>
    <row r="1" spans="1:20">
      <c r="A1" s="10" t="s">
        <v>49</v>
      </c>
    </row>
    <row r="2" spans="1:20">
      <c r="A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L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</row>
    <row r="3" spans="1:20">
      <c r="A3" t="s">
        <v>1</v>
      </c>
      <c r="B3" t="s">
        <v>32</v>
      </c>
      <c r="C3">
        <v>15.57</v>
      </c>
      <c r="D3">
        <v>15.55</v>
      </c>
      <c r="E3">
        <v>15.39</v>
      </c>
      <c r="F3">
        <f t="shared" ref="F3:F6" si="0">AVERAGE(C3:E3)</f>
        <v>15.503333333333336</v>
      </c>
      <c r="L3" t="s">
        <v>1</v>
      </c>
      <c r="M3" t="s">
        <v>32</v>
      </c>
      <c r="N3">
        <v>15.57</v>
      </c>
      <c r="O3">
        <v>15.55</v>
      </c>
      <c r="P3">
        <v>15.39</v>
      </c>
      <c r="Q3">
        <f t="shared" ref="Q3:Q8" si="1">AVERAGE(N3:P3)</f>
        <v>15.503333333333336</v>
      </c>
    </row>
    <row r="4" spans="1:20">
      <c r="B4" t="s">
        <v>33</v>
      </c>
      <c r="C4">
        <v>18.760000000000002</v>
      </c>
      <c r="D4">
        <v>19.21</v>
      </c>
      <c r="E4">
        <v>18.86</v>
      </c>
      <c r="F4">
        <f t="shared" si="0"/>
        <v>18.943333333333332</v>
      </c>
      <c r="G4">
        <f>F4-F3</f>
        <v>3.4399999999999959</v>
      </c>
      <c r="H4">
        <f>G4-$G$4</f>
        <v>0</v>
      </c>
      <c r="I4">
        <f>POWER(2,-H4)</f>
        <v>1</v>
      </c>
      <c r="M4" t="s">
        <v>34</v>
      </c>
      <c r="N4">
        <v>21.84</v>
      </c>
      <c r="O4">
        <v>21.47</v>
      </c>
      <c r="P4">
        <v>21.88</v>
      </c>
      <c r="Q4">
        <f t="shared" si="1"/>
        <v>21.73</v>
      </c>
      <c r="R4">
        <f>Q4-Q3</f>
        <v>6.2266666666666648</v>
      </c>
      <c r="S4">
        <f>R4-$R$4</f>
        <v>0</v>
      </c>
      <c r="T4">
        <f>POWER(2,-S4)</f>
        <v>1</v>
      </c>
    </row>
    <row r="5" spans="1:20">
      <c r="A5" t="s">
        <v>2</v>
      </c>
      <c r="B5" t="s">
        <v>32</v>
      </c>
      <c r="C5">
        <v>15.61</v>
      </c>
      <c r="D5">
        <v>15.55</v>
      </c>
      <c r="E5">
        <v>15.08</v>
      </c>
      <c r="F5">
        <f>AVERAGE(C5:E5)</f>
        <v>15.413333333333334</v>
      </c>
      <c r="L5" t="s">
        <v>2</v>
      </c>
      <c r="M5" t="s">
        <v>32</v>
      </c>
      <c r="N5">
        <v>15.61</v>
      </c>
      <c r="O5">
        <v>15.55</v>
      </c>
      <c r="P5">
        <v>15.08</v>
      </c>
      <c r="Q5">
        <f t="shared" si="1"/>
        <v>15.413333333333334</v>
      </c>
    </row>
    <row r="6" spans="1:20">
      <c r="B6" t="s">
        <v>33</v>
      </c>
      <c r="C6">
        <v>19.59</v>
      </c>
      <c r="D6">
        <v>19.579999999999998</v>
      </c>
      <c r="E6">
        <v>20.22</v>
      </c>
      <c r="F6">
        <f t="shared" si="0"/>
        <v>19.796666666666667</v>
      </c>
      <c r="G6">
        <f>F6-F5</f>
        <v>4.3833333333333329</v>
      </c>
      <c r="H6">
        <f>G6-$G$4</f>
        <v>0.94333333333333691</v>
      </c>
      <c r="I6">
        <f>POWER(2,-H6)</f>
        <v>0.52002996694423753</v>
      </c>
      <c r="M6" t="s">
        <v>34</v>
      </c>
      <c r="N6">
        <v>22.91</v>
      </c>
      <c r="O6">
        <v>22.38</v>
      </c>
      <c r="P6">
        <v>23.28</v>
      </c>
      <c r="Q6">
        <f t="shared" si="1"/>
        <v>22.856666666666666</v>
      </c>
      <c r="R6">
        <f>Q6-Q5</f>
        <v>7.4433333333333316</v>
      </c>
      <c r="S6">
        <f>R6-$R$4</f>
        <v>1.2166666666666668</v>
      </c>
      <c r="T6">
        <f>POWER(2,-S6)</f>
        <v>0.43027571862216502</v>
      </c>
    </row>
    <row r="7" spans="1:20">
      <c r="A7" t="s">
        <v>35</v>
      </c>
      <c r="B7" t="s">
        <v>32</v>
      </c>
      <c r="C7">
        <v>15.35</v>
      </c>
      <c r="D7">
        <v>15.58</v>
      </c>
      <c r="E7">
        <v>15.1</v>
      </c>
      <c r="F7">
        <f>AVERAGE(C7:E7)</f>
        <v>15.343333333333334</v>
      </c>
      <c r="L7" t="s">
        <v>35</v>
      </c>
      <c r="M7" t="s">
        <v>32</v>
      </c>
      <c r="N7">
        <v>15.35</v>
      </c>
      <c r="O7">
        <v>15.58</v>
      </c>
      <c r="P7">
        <v>15.1</v>
      </c>
      <c r="Q7">
        <f t="shared" si="1"/>
        <v>15.343333333333334</v>
      </c>
    </row>
    <row r="8" spans="1:20">
      <c r="B8" t="s">
        <v>33</v>
      </c>
      <c r="C8">
        <v>17.84</v>
      </c>
      <c r="D8">
        <v>17.21</v>
      </c>
      <c r="E8">
        <v>17.64</v>
      </c>
      <c r="F8">
        <f t="shared" ref="F8" si="2">AVERAGE(C8:E8)</f>
        <v>17.563333333333333</v>
      </c>
      <c r="G8">
        <f>F8-F7</f>
        <v>2.2199999999999989</v>
      </c>
      <c r="H8">
        <f>G8-$G$4</f>
        <v>-1.2199999999999971</v>
      </c>
      <c r="I8">
        <f>POWER(2,-H8)</f>
        <v>2.3294671729369067</v>
      </c>
      <c r="M8" t="s">
        <v>34</v>
      </c>
      <c r="N8">
        <v>21.11</v>
      </c>
      <c r="O8">
        <v>20.18</v>
      </c>
      <c r="P8">
        <v>19.489999999999998</v>
      </c>
      <c r="Q8">
        <f t="shared" si="1"/>
        <v>20.260000000000002</v>
      </c>
      <c r="R8">
        <f>Q8-Q7</f>
        <v>4.9166666666666679</v>
      </c>
      <c r="S8">
        <f>R8-$R$4</f>
        <v>-1.3099999999999969</v>
      </c>
      <c r="T8">
        <f>POWER(2,-S8)</f>
        <v>2.4794153998779676</v>
      </c>
    </row>
    <row r="10" spans="1:20">
      <c r="A10" t="s">
        <v>36</v>
      </c>
      <c r="C10" t="s">
        <v>25</v>
      </c>
      <c r="D10" t="s">
        <v>26</v>
      </c>
      <c r="E10" t="s">
        <v>27</v>
      </c>
      <c r="F10" t="s">
        <v>28</v>
      </c>
      <c r="G10" t="s">
        <v>29</v>
      </c>
      <c r="H10" t="s">
        <v>30</v>
      </c>
      <c r="I10" t="s">
        <v>31</v>
      </c>
      <c r="L10" t="s">
        <v>36</v>
      </c>
      <c r="N10" t="s">
        <v>25</v>
      </c>
      <c r="O10" t="s">
        <v>26</v>
      </c>
      <c r="P10" t="s">
        <v>27</v>
      </c>
      <c r="Q10" t="s">
        <v>28</v>
      </c>
      <c r="R10" t="s">
        <v>29</v>
      </c>
      <c r="S10" t="s">
        <v>30</v>
      </c>
      <c r="T10" t="s">
        <v>31</v>
      </c>
    </row>
    <row r="11" spans="1:20">
      <c r="A11" t="s">
        <v>1</v>
      </c>
      <c r="B11" t="s">
        <v>32</v>
      </c>
      <c r="C11">
        <v>18.04</v>
      </c>
      <c r="D11">
        <v>18.560000000000002</v>
      </c>
      <c r="E11">
        <v>17.100000000000001</v>
      </c>
      <c r="F11">
        <f t="shared" ref="F11:F16" si="3">AVERAGE(C11:E11)</f>
        <v>17.900000000000002</v>
      </c>
      <c r="L11" t="s">
        <v>1</v>
      </c>
      <c r="M11" t="s">
        <v>32</v>
      </c>
      <c r="N11">
        <v>18.04</v>
      </c>
      <c r="O11">
        <v>18.560000000000002</v>
      </c>
      <c r="P11">
        <v>17.100000000000001</v>
      </c>
      <c r="Q11">
        <f t="shared" ref="Q11:Q16" si="4">AVERAGE(N11:P11)</f>
        <v>17.900000000000002</v>
      </c>
    </row>
    <row r="12" spans="1:20">
      <c r="B12" t="s">
        <v>33</v>
      </c>
      <c r="C12">
        <v>20.149999999999999</v>
      </c>
      <c r="D12">
        <v>20.57</v>
      </c>
      <c r="E12">
        <v>20.58</v>
      </c>
      <c r="F12">
        <f t="shared" si="3"/>
        <v>20.433333333333334</v>
      </c>
      <c r="G12">
        <f>F12-F11</f>
        <v>2.5333333333333314</v>
      </c>
      <c r="H12">
        <f>G12-$G$12</f>
        <v>0</v>
      </c>
      <c r="I12">
        <f>POWER(2,-H12)</f>
        <v>1</v>
      </c>
      <c r="M12" t="s">
        <v>34</v>
      </c>
      <c r="N12">
        <v>19.46</v>
      </c>
      <c r="O12">
        <v>19.38</v>
      </c>
      <c r="P12">
        <v>18.350000000000001</v>
      </c>
      <c r="Q12">
        <f t="shared" si="4"/>
        <v>19.063333333333336</v>
      </c>
      <c r="R12">
        <f>Q12-Q11</f>
        <v>1.163333333333334</v>
      </c>
      <c r="S12">
        <f>R12-$R$12</f>
        <v>0</v>
      </c>
      <c r="T12">
        <f>POWER(2,-S12)</f>
        <v>1</v>
      </c>
    </row>
    <row r="13" spans="1:20">
      <c r="A13" t="s">
        <v>2</v>
      </c>
      <c r="B13" t="s">
        <v>32</v>
      </c>
      <c r="C13">
        <v>19.490000000000002</v>
      </c>
      <c r="D13">
        <v>19.27</v>
      </c>
      <c r="E13">
        <v>19.600000000000001</v>
      </c>
      <c r="F13">
        <f t="shared" si="3"/>
        <v>19.453333333333337</v>
      </c>
      <c r="L13" t="s">
        <v>2</v>
      </c>
      <c r="M13" t="s">
        <v>32</v>
      </c>
      <c r="N13">
        <v>19.490000000000002</v>
      </c>
      <c r="O13">
        <v>19.27</v>
      </c>
      <c r="P13">
        <v>19.600000000000001</v>
      </c>
      <c r="Q13">
        <f t="shared" si="4"/>
        <v>19.453333333333337</v>
      </c>
    </row>
    <row r="14" spans="1:20">
      <c r="B14" t="s">
        <v>33</v>
      </c>
      <c r="C14">
        <v>23.14</v>
      </c>
      <c r="D14">
        <v>23.81</v>
      </c>
      <c r="E14">
        <v>22.19</v>
      </c>
      <c r="F14">
        <f t="shared" si="3"/>
        <v>23.046666666666667</v>
      </c>
      <c r="G14">
        <f>F14-F13</f>
        <v>3.5933333333333302</v>
      </c>
      <c r="H14">
        <f>G14-$G$12</f>
        <v>1.0599999999999987</v>
      </c>
      <c r="I14">
        <f>POWER(2,-H14)</f>
        <v>0.47963205966263261</v>
      </c>
      <c r="M14" t="s">
        <v>34</v>
      </c>
      <c r="N14">
        <v>21.21</v>
      </c>
      <c r="O14">
        <v>21.34</v>
      </c>
      <c r="P14">
        <v>21.16</v>
      </c>
      <c r="Q14">
        <f t="shared" si="4"/>
        <v>21.236666666666665</v>
      </c>
      <c r="R14">
        <f>Q14-Q13</f>
        <v>1.7833333333333279</v>
      </c>
      <c r="S14">
        <f>R14-$R$12</f>
        <v>0.61999999999999389</v>
      </c>
      <c r="T14">
        <f>POWER(2,-S14)</f>
        <v>0.65067092772096946</v>
      </c>
    </row>
    <row r="15" spans="1:20">
      <c r="A15" t="s">
        <v>35</v>
      </c>
      <c r="B15" t="s">
        <v>32</v>
      </c>
      <c r="C15">
        <v>18.61</v>
      </c>
      <c r="D15">
        <v>17.350000000000001</v>
      </c>
      <c r="E15">
        <v>18.04</v>
      </c>
      <c r="F15">
        <f t="shared" si="3"/>
        <v>18</v>
      </c>
      <c r="L15" t="s">
        <v>35</v>
      </c>
      <c r="M15" t="s">
        <v>32</v>
      </c>
      <c r="N15">
        <v>18.61</v>
      </c>
      <c r="O15">
        <v>17.350000000000001</v>
      </c>
      <c r="P15">
        <v>18.04</v>
      </c>
      <c r="Q15">
        <f t="shared" si="4"/>
        <v>18</v>
      </c>
    </row>
    <row r="16" spans="1:20">
      <c r="B16" t="s">
        <v>33</v>
      </c>
      <c r="C16">
        <v>19.34</v>
      </c>
      <c r="D16">
        <v>18.989999999999998</v>
      </c>
      <c r="E16">
        <v>18.8</v>
      </c>
      <c r="F16">
        <f t="shared" si="3"/>
        <v>19.043333333333333</v>
      </c>
      <c r="G16">
        <f>F16-F15</f>
        <v>1.043333333333333</v>
      </c>
      <c r="H16">
        <f>G16-$G$12</f>
        <v>-1.4899999999999984</v>
      </c>
      <c r="I16">
        <f>POWER(2,-H16)</f>
        <v>2.8088897514759914</v>
      </c>
      <c r="M16" t="s">
        <v>34</v>
      </c>
      <c r="N16">
        <v>17.64</v>
      </c>
      <c r="O16">
        <v>17.25</v>
      </c>
      <c r="P16">
        <v>17.61</v>
      </c>
      <c r="Q16">
        <f t="shared" si="4"/>
        <v>17.5</v>
      </c>
      <c r="R16">
        <f>Q16-Q15</f>
        <v>-0.5</v>
      </c>
      <c r="S16">
        <f>R16-$R$12</f>
        <v>-1.663333333333334</v>
      </c>
      <c r="T16">
        <f>POWER(2,-S16)</f>
        <v>3.1674752211188801</v>
      </c>
    </row>
    <row r="19" spans="1:20">
      <c r="A19" t="s">
        <v>37</v>
      </c>
      <c r="C19" t="s">
        <v>25</v>
      </c>
      <c r="D19" t="s">
        <v>26</v>
      </c>
      <c r="E19" t="s">
        <v>27</v>
      </c>
      <c r="F19" t="s">
        <v>28</v>
      </c>
      <c r="G19" t="s">
        <v>29</v>
      </c>
      <c r="H19" t="s">
        <v>30</v>
      </c>
      <c r="I19" t="s">
        <v>31</v>
      </c>
      <c r="L19" t="s">
        <v>37</v>
      </c>
      <c r="N19" t="s">
        <v>25</v>
      </c>
      <c r="O19" t="s">
        <v>26</v>
      </c>
      <c r="P19" t="s">
        <v>27</v>
      </c>
      <c r="Q19" t="s">
        <v>28</v>
      </c>
      <c r="R19" t="s">
        <v>29</v>
      </c>
      <c r="S19" t="s">
        <v>30</v>
      </c>
      <c r="T19" t="s">
        <v>31</v>
      </c>
    </row>
    <row r="20" spans="1:20">
      <c r="A20" t="s">
        <v>1</v>
      </c>
      <c r="B20" t="s">
        <v>32</v>
      </c>
      <c r="C20">
        <v>21.94</v>
      </c>
      <c r="D20">
        <v>21.3</v>
      </c>
      <c r="E20">
        <v>21.56</v>
      </c>
      <c r="F20">
        <f>AVERAGE(C20:E20)</f>
        <v>21.599999999999998</v>
      </c>
      <c r="L20" t="s">
        <v>1</v>
      </c>
      <c r="M20" t="s">
        <v>32</v>
      </c>
      <c r="N20">
        <v>21.94</v>
      </c>
      <c r="O20">
        <v>21.3</v>
      </c>
      <c r="P20">
        <v>21.56</v>
      </c>
      <c r="Q20">
        <f>AVERAGE(N20:P20)</f>
        <v>21.599999999999998</v>
      </c>
    </row>
    <row r="21" spans="1:20">
      <c r="B21" t="s">
        <v>33</v>
      </c>
      <c r="C21">
        <v>19.46</v>
      </c>
      <c r="D21">
        <v>19.82</v>
      </c>
      <c r="E21">
        <v>19.72</v>
      </c>
      <c r="F21">
        <f t="shared" ref="F21:F25" si="5">AVERAGE(C21:E21)</f>
        <v>19.666666666666668</v>
      </c>
      <c r="G21">
        <f>F21-F20</f>
        <v>-1.93333333333333</v>
      </c>
      <c r="H21">
        <f>G21-$G$21</f>
        <v>0</v>
      </c>
      <c r="I21">
        <f>POWER(2,-H21)</f>
        <v>1</v>
      </c>
      <c r="M21" t="s">
        <v>34</v>
      </c>
      <c r="N21">
        <v>23.56</v>
      </c>
      <c r="O21">
        <v>23.81</v>
      </c>
      <c r="P21">
        <v>24.12</v>
      </c>
      <c r="Q21">
        <f t="shared" ref="Q21:Q25" si="6">AVERAGE(N21:P21)</f>
        <v>23.83</v>
      </c>
      <c r="R21">
        <f>Q21-Q20</f>
        <v>2.2300000000000004</v>
      </c>
      <c r="S21">
        <f>R21-$R$21</f>
        <v>0</v>
      </c>
      <c r="T21">
        <f>POWER(2,-S21)</f>
        <v>1</v>
      </c>
    </row>
    <row r="22" spans="1:20">
      <c r="A22" t="s">
        <v>2</v>
      </c>
      <c r="B22" t="s">
        <v>32</v>
      </c>
      <c r="C22">
        <v>20.619999999999997</v>
      </c>
      <c r="D22">
        <v>21.02</v>
      </c>
      <c r="E22">
        <v>19.990000000000002</v>
      </c>
      <c r="F22">
        <f t="shared" si="5"/>
        <v>20.543333333333333</v>
      </c>
      <c r="L22" t="s">
        <v>2</v>
      </c>
      <c r="M22" t="s">
        <v>32</v>
      </c>
      <c r="N22">
        <v>20.619999999999997</v>
      </c>
      <c r="O22">
        <v>21.02</v>
      </c>
      <c r="P22">
        <v>19.990000000000002</v>
      </c>
      <c r="Q22">
        <f t="shared" si="6"/>
        <v>20.543333333333333</v>
      </c>
    </row>
    <row r="23" spans="1:20">
      <c r="B23" t="s">
        <v>33</v>
      </c>
      <c r="C23">
        <v>19.809999999999999</v>
      </c>
      <c r="D23">
        <v>20.49</v>
      </c>
      <c r="E23">
        <v>18.04</v>
      </c>
      <c r="F23">
        <f t="shared" si="5"/>
        <v>19.446666666666665</v>
      </c>
      <c r="G23">
        <f>F23-F22</f>
        <v>-1.0966666666666676</v>
      </c>
      <c r="H23">
        <f>G23-$G$21</f>
        <v>0.83666666666666245</v>
      </c>
      <c r="I23">
        <f>POWER(2,-H23)</f>
        <v>0.55993580202338122</v>
      </c>
      <c r="M23" t="s">
        <v>34</v>
      </c>
      <c r="N23">
        <v>23.31</v>
      </c>
      <c r="O23">
        <v>23.46</v>
      </c>
      <c r="P23">
        <v>24.55</v>
      </c>
      <c r="Q23">
        <f t="shared" si="6"/>
        <v>23.77333333333333</v>
      </c>
      <c r="R23">
        <f>Q23-Q22</f>
        <v>3.2299999999999969</v>
      </c>
      <c r="S23">
        <f>R23-$R$21</f>
        <v>0.99999999999999645</v>
      </c>
      <c r="T23">
        <f>POWER(2,-S23)</f>
        <v>0.50000000000000122</v>
      </c>
    </row>
    <row r="24" spans="1:20">
      <c r="A24" t="s">
        <v>35</v>
      </c>
      <c r="B24" t="s">
        <v>32</v>
      </c>
      <c r="C24">
        <v>21.62</v>
      </c>
      <c r="D24">
        <v>21.71</v>
      </c>
      <c r="E24">
        <v>21</v>
      </c>
      <c r="F24">
        <f t="shared" si="5"/>
        <v>21.443333333333332</v>
      </c>
      <c r="L24" t="s">
        <v>35</v>
      </c>
      <c r="M24" t="s">
        <v>32</v>
      </c>
      <c r="N24">
        <v>21.62</v>
      </c>
      <c r="O24">
        <v>21.71</v>
      </c>
      <c r="P24">
        <v>21</v>
      </c>
      <c r="Q24">
        <f t="shared" si="6"/>
        <v>21.443333333333332</v>
      </c>
    </row>
    <row r="25" spans="1:20">
      <c r="B25" t="s">
        <v>33</v>
      </c>
      <c r="C25">
        <v>17.89</v>
      </c>
      <c r="D25">
        <v>18.04</v>
      </c>
      <c r="E25">
        <v>18.11</v>
      </c>
      <c r="F25">
        <f t="shared" si="5"/>
        <v>18.013333333333332</v>
      </c>
      <c r="G25">
        <f>F25-F24</f>
        <v>-3.4299999999999997</v>
      </c>
      <c r="H25">
        <f>G25-$G$21</f>
        <v>-1.4966666666666697</v>
      </c>
      <c r="I25">
        <f>POWER(2,-H25)</f>
        <v>2.821899614236103</v>
      </c>
      <c r="M25" t="s">
        <v>34</v>
      </c>
      <c r="N25">
        <v>22.71</v>
      </c>
      <c r="O25">
        <v>21.89</v>
      </c>
      <c r="P25">
        <v>21.41</v>
      </c>
      <c r="Q25">
        <f t="shared" si="6"/>
        <v>22.003333333333334</v>
      </c>
      <c r="R25">
        <f>Q25-Q24</f>
        <v>0.56000000000000227</v>
      </c>
      <c r="S25">
        <f>R25-$R$21</f>
        <v>-1.6699999999999982</v>
      </c>
      <c r="T25">
        <f>POWER(2,-S25)</f>
        <v>3.1821459350196704</v>
      </c>
    </row>
    <row r="27" spans="1:20">
      <c r="B27" t="s">
        <v>1</v>
      </c>
      <c r="C27" t="s">
        <v>2</v>
      </c>
      <c r="D27" t="s">
        <v>35</v>
      </c>
      <c r="L27" t="s">
        <v>1</v>
      </c>
      <c r="M27" t="s">
        <v>2</v>
      </c>
      <c r="N27" t="s">
        <v>35</v>
      </c>
    </row>
    <row r="28" spans="1:20">
      <c r="B28">
        <v>1</v>
      </c>
      <c r="C28">
        <v>0.52002996694423753</v>
      </c>
      <c r="D28">
        <v>2.3294671729369067</v>
      </c>
      <c r="L28">
        <v>1</v>
      </c>
      <c r="M28">
        <v>0.43027571862216502</v>
      </c>
      <c r="N28">
        <v>2.4794153998779676</v>
      </c>
    </row>
    <row r="29" spans="1:20">
      <c r="B29">
        <v>1</v>
      </c>
      <c r="C29">
        <v>0.47963205966263261</v>
      </c>
      <c r="D29">
        <v>2.8088897514759914</v>
      </c>
      <c r="L29">
        <v>1</v>
      </c>
      <c r="M29">
        <v>0.65067092772096946</v>
      </c>
      <c r="N29">
        <v>3.1674752211188801</v>
      </c>
    </row>
    <row r="30" spans="1:20">
      <c r="B30">
        <v>1</v>
      </c>
      <c r="C30">
        <v>0.55993580202338122</v>
      </c>
      <c r="D30">
        <v>2.821899614236103</v>
      </c>
      <c r="L30">
        <v>1</v>
      </c>
      <c r="M30">
        <v>0.50000000000000122</v>
      </c>
      <c r="N30">
        <v>3.1821459350196704</v>
      </c>
    </row>
    <row r="31" spans="1:20">
      <c r="L31" s="11"/>
      <c r="M31" s="11"/>
      <c r="N31" s="11"/>
    </row>
    <row r="32" spans="1:20">
      <c r="L32" s="11"/>
      <c r="M32" s="11"/>
      <c r="N32" s="11"/>
    </row>
    <row r="33" spans="12:14">
      <c r="L33" s="11"/>
      <c r="M33" s="11"/>
      <c r="N33" s="1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841A-6A13-4AA3-9FF5-963E14912199}">
  <dimension ref="A1:P15"/>
  <sheetViews>
    <sheetView workbookViewId="0">
      <selection activeCell="F11" sqref="F11:F12"/>
    </sheetView>
  </sheetViews>
  <sheetFormatPr defaultRowHeight="12.9"/>
  <cols>
    <col min="1" max="16384" width="9" style="4"/>
  </cols>
  <sheetData>
    <row r="1" spans="1:16">
      <c r="A1" s="12" t="s">
        <v>72</v>
      </c>
    </row>
    <row r="2" spans="1:16">
      <c r="A2" s="13"/>
      <c r="B2" s="13"/>
      <c r="C2" s="13" t="s">
        <v>51</v>
      </c>
      <c r="D2" s="13" t="s">
        <v>52</v>
      </c>
      <c r="E2" s="13" t="s">
        <v>53</v>
      </c>
      <c r="F2" s="13" t="s">
        <v>54</v>
      </c>
      <c r="K2" s="4" t="s">
        <v>62</v>
      </c>
      <c r="L2" s="4" t="s">
        <v>63</v>
      </c>
      <c r="N2" s="13" t="s">
        <v>56</v>
      </c>
      <c r="O2" s="13" t="s">
        <v>57</v>
      </c>
      <c r="P2" s="13" t="s">
        <v>58</v>
      </c>
    </row>
    <row r="3" spans="1:16">
      <c r="A3" s="13" t="s">
        <v>55</v>
      </c>
      <c r="B3" s="13" t="s">
        <v>56</v>
      </c>
      <c r="C3" s="13">
        <v>299123</v>
      </c>
      <c r="D3" s="13">
        <v>77518</v>
      </c>
      <c r="E3" s="13">
        <v>44968</v>
      </c>
      <c r="F3" s="13">
        <v>8758</v>
      </c>
      <c r="H3" s="4">
        <f>C3/C13</f>
        <v>1.2174516475644699</v>
      </c>
      <c r="I3" s="4">
        <f>D3/D13</f>
        <v>1.3593925364758699</v>
      </c>
      <c r="J3" s="4">
        <f>E3/E13</f>
        <v>1.1935132839663456</v>
      </c>
      <c r="K3" s="4">
        <f>AVERAGE(H3:J3)</f>
        <v>1.2567858226688953</v>
      </c>
      <c r="L3" s="4">
        <f>STDEVP(H3:J3)</f>
        <v>7.320912785365323E-2</v>
      </c>
      <c r="M3" s="4">
        <v>1</v>
      </c>
      <c r="N3" s="4">
        <v>1.2174516475644699</v>
      </c>
      <c r="O3" s="4">
        <v>0.41787125940475128</v>
      </c>
      <c r="P3" s="4">
        <v>3.6708106390451394</v>
      </c>
    </row>
    <row r="4" spans="1:16">
      <c r="A4" s="13"/>
      <c r="B4" s="13" t="s">
        <v>57</v>
      </c>
      <c r="C4" s="13">
        <v>102971</v>
      </c>
      <c r="D4" s="13">
        <v>30828</v>
      </c>
      <c r="E4" s="13">
        <v>16064</v>
      </c>
      <c r="F4" s="13">
        <v>4992</v>
      </c>
      <c r="H4" s="4">
        <f t="shared" ref="H4:J5" si="0">C4/C14</f>
        <v>0.41787125940475128</v>
      </c>
      <c r="I4" s="4">
        <f t="shared" si="0"/>
        <v>0.55636166756903083</v>
      </c>
      <c r="J4" s="4">
        <f t="shared" si="0"/>
        <v>0.50705470155613774</v>
      </c>
      <c r="K4" s="4">
        <f t="shared" ref="K4:K10" si="1">AVERAGE(H4:J4)</f>
        <v>0.49376254284330662</v>
      </c>
      <c r="L4" s="4">
        <f t="shared" ref="L4:L5" si="2">STDEVP(H4:J4)</f>
        <v>5.7314392612516259E-2</v>
      </c>
      <c r="M4" s="4">
        <v>2</v>
      </c>
      <c r="N4" s="4">
        <v>1.3593925364758699</v>
      </c>
      <c r="O4" s="4">
        <v>0.55636166756903083</v>
      </c>
      <c r="P4" s="4">
        <v>5.7283251278346992</v>
      </c>
    </row>
    <row r="5" spans="1:16">
      <c r="A5" s="13"/>
      <c r="B5" s="13" t="s">
        <v>58</v>
      </c>
      <c r="C5" s="13">
        <v>658459</v>
      </c>
      <c r="D5" s="13">
        <v>301350</v>
      </c>
      <c r="E5" s="13">
        <v>173167</v>
      </c>
      <c r="F5" s="13">
        <v>33669</v>
      </c>
      <c r="H5" s="4">
        <f t="shared" si="0"/>
        <v>3.6708106390451394</v>
      </c>
      <c r="I5" s="4">
        <f t="shared" si="0"/>
        <v>5.7283251278346992</v>
      </c>
      <c r="J5" s="4">
        <f t="shared" si="0"/>
        <v>5.1284428122963925</v>
      </c>
      <c r="K5" s="4">
        <f t="shared" si="1"/>
        <v>4.8425261930587444</v>
      </c>
      <c r="L5" s="4">
        <f t="shared" si="2"/>
        <v>0.86396477658214332</v>
      </c>
      <c r="M5" s="4">
        <v>3</v>
      </c>
      <c r="N5" s="4">
        <v>1.1935132839663456</v>
      </c>
      <c r="O5" s="4">
        <v>0.50705470155613774</v>
      </c>
      <c r="P5" s="4">
        <v>5.1284428122963925</v>
      </c>
    </row>
    <row r="6" spans="1:16">
      <c r="A6" s="13"/>
      <c r="B6" s="13"/>
      <c r="C6" s="13"/>
      <c r="D6" s="13"/>
      <c r="E6" s="13"/>
      <c r="F6" s="13"/>
    </row>
    <row r="7" spans="1:16">
      <c r="A7" s="13"/>
      <c r="B7" s="13"/>
      <c r="C7" s="13" t="s">
        <v>59</v>
      </c>
      <c r="D7" s="13" t="s">
        <v>52</v>
      </c>
      <c r="E7" s="15" t="s">
        <v>53</v>
      </c>
      <c r="F7" s="13" t="s">
        <v>54</v>
      </c>
    </row>
    <row r="8" spans="1:16">
      <c r="A8" s="13" t="s">
        <v>60</v>
      </c>
      <c r="B8" s="13" t="s">
        <v>56</v>
      </c>
      <c r="C8" s="13">
        <v>240818</v>
      </c>
      <c r="D8" s="13">
        <v>63373</v>
      </c>
      <c r="E8" s="13">
        <v>62508</v>
      </c>
      <c r="F8" s="13">
        <v>75111</v>
      </c>
      <c r="H8" s="4">
        <f>C8/C13</f>
        <v>0.98014619692628291</v>
      </c>
      <c r="I8" s="4">
        <f t="shared" ref="I8:J10" si="3">D8/D13</f>
        <v>1.1113390852974185</v>
      </c>
      <c r="J8" s="4">
        <f t="shared" si="3"/>
        <v>1.6590492873636435</v>
      </c>
      <c r="K8" s="4">
        <f t="shared" si="1"/>
        <v>1.2501781898624482</v>
      </c>
      <c r="L8" s="4">
        <f>STDEVP(H8:J8)</f>
        <v>0.29403466266033351</v>
      </c>
      <c r="M8" s="4">
        <v>1</v>
      </c>
      <c r="N8" s="4">
        <v>0.98014619692628291</v>
      </c>
      <c r="O8" s="4">
        <v>0.47934404142554521</v>
      </c>
      <c r="P8" s="4">
        <v>3.3370053016830474</v>
      </c>
    </row>
    <row r="9" spans="1:16">
      <c r="A9" s="13"/>
      <c r="B9" s="13" t="s">
        <v>57</v>
      </c>
      <c r="C9" s="13">
        <v>118119</v>
      </c>
      <c r="D9" s="13">
        <v>25858</v>
      </c>
      <c r="E9" s="13">
        <v>16021</v>
      </c>
      <c r="F9" s="13">
        <v>41102</v>
      </c>
      <c r="H9" s="4">
        <f t="shared" ref="H9:H10" si="4">C9/C14</f>
        <v>0.47934404142554521</v>
      </c>
      <c r="I9" s="4">
        <f t="shared" si="3"/>
        <v>0.46666666666666667</v>
      </c>
      <c r="J9" s="4">
        <f t="shared" si="3"/>
        <v>0.50569742116726113</v>
      </c>
      <c r="K9" s="4">
        <f t="shared" si="1"/>
        <v>0.48390270975315763</v>
      </c>
      <c r="L9" s="4">
        <f t="shared" ref="L9:L10" si="5">STDEVP(H9:J9)</f>
        <v>1.6257019856302103E-2</v>
      </c>
      <c r="M9" s="4">
        <v>2</v>
      </c>
      <c r="N9" s="4">
        <v>1.1113390852974185</v>
      </c>
      <c r="O9" s="4">
        <v>0.46666666666666667</v>
      </c>
      <c r="P9" s="4">
        <v>3.8737810557530366</v>
      </c>
    </row>
    <row r="10" spans="1:16">
      <c r="A10" s="13"/>
      <c r="B10" s="13" t="s">
        <v>58</v>
      </c>
      <c r="C10" s="13">
        <v>598582</v>
      </c>
      <c r="D10" s="13">
        <v>203788</v>
      </c>
      <c r="E10" s="13">
        <v>124699</v>
      </c>
      <c r="F10" s="13">
        <v>155964</v>
      </c>
      <c r="H10" s="4">
        <f t="shared" si="4"/>
        <v>3.3370053016830474</v>
      </c>
      <c r="I10" s="4">
        <f t="shared" si="3"/>
        <v>3.8737810557530366</v>
      </c>
      <c r="J10" s="4">
        <f t="shared" si="3"/>
        <v>3.6930344133151691</v>
      </c>
      <c r="K10" s="4">
        <f t="shared" si="1"/>
        <v>3.634606923583751</v>
      </c>
      <c r="L10" s="4">
        <f t="shared" si="5"/>
        <v>0.22299832765678998</v>
      </c>
      <c r="M10" s="4">
        <v>3</v>
      </c>
      <c r="N10" s="4">
        <v>1.6590492873636435</v>
      </c>
      <c r="O10" s="4">
        <v>0.50569742116726113</v>
      </c>
      <c r="P10" s="4">
        <v>3.6930344133151691</v>
      </c>
    </row>
    <row r="11" spans="1:16">
      <c r="A11" s="13"/>
      <c r="B11" s="13"/>
      <c r="C11" s="13"/>
      <c r="D11" s="13"/>
      <c r="E11" s="13"/>
      <c r="F11" s="13"/>
    </row>
    <row r="12" spans="1:16" ht="13.6">
      <c r="A12" s="13"/>
      <c r="B12" s="13"/>
      <c r="C12" s="13" t="s">
        <v>51</v>
      </c>
      <c r="D12" s="15" t="s">
        <v>52</v>
      </c>
      <c r="E12" s="13" t="s">
        <v>53</v>
      </c>
      <c r="F12" s="13"/>
      <c r="H12" s="11"/>
      <c r="I12" s="11"/>
      <c r="J12" s="11"/>
    </row>
    <row r="13" spans="1:16" ht="13.6">
      <c r="A13" s="13" t="s">
        <v>61</v>
      </c>
      <c r="B13" s="13" t="s">
        <v>56</v>
      </c>
      <c r="C13" s="13">
        <v>245696</v>
      </c>
      <c r="D13" s="13">
        <v>57024</v>
      </c>
      <c r="E13" s="13">
        <v>37677</v>
      </c>
      <c r="F13" s="13"/>
      <c r="H13" s="11"/>
      <c r="I13" s="11"/>
      <c r="J13" s="11"/>
    </row>
    <row r="14" spans="1:16" ht="13.6">
      <c r="A14" s="13"/>
      <c r="B14" s="13" t="s">
        <v>57</v>
      </c>
      <c r="C14" s="13">
        <v>246418</v>
      </c>
      <c r="D14" s="13">
        <v>55410</v>
      </c>
      <c r="E14" s="13">
        <v>31681</v>
      </c>
      <c r="F14" s="13"/>
      <c r="H14" s="11"/>
      <c r="I14" s="11"/>
      <c r="J14" s="11"/>
    </row>
    <row r="15" spans="1:16">
      <c r="A15" s="13"/>
      <c r="B15" s="13" t="s">
        <v>58</v>
      </c>
      <c r="C15" s="13">
        <v>179377</v>
      </c>
      <c r="D15" s="13">
        <v>52607</v>
      </c>
      <c r="E15" s="13">
        <v>33766</v>
      </c>
      <c r="F15" s="1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4706-298F-479B-9360-31B64F530C2B}">
  <dimension ref="A1:L19"/>
  <sheetViews>
    <sheetView topLeftCell="D1" workbookViewId="0">
      <selection activeCell="K19" sqref="K19"/>
    </sheetView>
  </sheetViews>
  <sheetFormatPr defaultRowHeight="12.9"/>
  <cols>
    <col min="1" max="16384" width="9" style="4"/>
  </cols>
  <sheetData>
    <row r="1" spans="1:12">
      <c r="A1" s="12" t="s">
        <v>71</v>
      </c>
    </row>
    <row r="2" spans="1:12">
      <c r="A2" s="13"/>
      <c r="B2" s="13"/>
      <c r="C2" s="14" t="s">
        <v>59</v>
      </c>
      <c r="D2" s="13" t="s">
        <v>52</v>
      </c>
      <c r="E2" s="13" t="s">
        <v>53</v>
      </c>
      <c r="K2" t="s">
        <v>62</v>
      </c>
      <c r="L2" t="s">
        <v>63</v>
      </c>
    </row>
    <row r="3" spans="1:12">
      <c r="A3" s="13" t="s">
        <v>64</v>
      </c>
      <c r="B3" s="13" t="s">
        <v>56</v>
      </c>
      <c r="C3" s="13">
        <v>53189</v>
      </c>
      <c r="D3" s="13">
        <v>57102</v>
      </c>
      <c r="E3" s="13">
        <v>26015</v>
      </c>
      <c r="H3" s="4">
        <f>C3/C15</f>
        <v>0.43325160670212681</v>
      </c>
      <c r="I3" s="4">
        <f t="shared" ref="I3:J7" si="0">D3/D15</f>
        <v>0.51676485760052127</v>
      </c>
      <c r="J3" s="4">
        <f t="shared" si="0"/>
        <v>0.54478252675224592</v>
      </c>
      <c r="K3" s="4">
        <f>AVERAGE(H3:J3)</f>
        <v>0.49826633035163131</v>
      </c>
      <c r="L3" s="4">
        <f>STDEVP(H3:J3)</f>
        <v>4.7373925068473113E-2</v>
      </c>
    </row>
    <row r="4" spans="1:12">
      <c r="A4" s="13"/>
      <c r="B4" s="13" t="s">
        <v>57</v>
      </c>
      <c r="C4" s="13">
        <v>14053</v>
      </c>
      <c r="D4" s="13">
        <v>24943</v>
      </c>
      <c r="E4" s="13">
        <v>10965</v>
      </c>
      <c r="H4" s="4">
        <f t="shared" ref="H4:H7" si="1">C4/C16</f>
        <v>0.11791803718869572</v>
      </c>
      <c r="I4" s="4">
        <f t="shared" si="0"/>
        <v>0.25839099987568886</v>
      </c>
      <c r="J4" s="4">
        <f t="shared" si="0"/>
        <v>0.21568087491886151</v>
      </c>
      <c r="K4" s="4">
        <f t="shared" ref="K4:K7" si="2">AVERAGE(H4:J4)</f>
        <v>0.19732997066108204</v>
      </c>
      <c r="L4" s="4">
        <f t="shared" ref="L4:L7" si="3">STDEVP(H4:J4)</f>
        <v>5.8797562743274669E-2</v>
      </c>
    </row>
    <row r="5" spans="1:12">
      <c r="A5" s="13"/>
      <c r="B5" s="13" t="s">
        <v>58</v>
      </c>
      <c r="C5" s="13">
        <v>280260</v>
      </c>
      <c r="D5" s="13">
        <v>267494</v>
      </c>
      <c r="E5" s="13">
        <v>141969</v>
      </c>
      <c r="H5" s="4">
        <f t="shared" si="1"/>
        <v>2.3644048492824785</v>
      </c>
      <c r="I5" s="4">
        <f t="shared" si="0"/>
        <v>2.478701224088883</v>
      </c>
      <c r="J5" s="4">
        <f t="shared" si="0"/>
        <v>3.0309998078524307</v>
      </c>
      <c r="K5" s="4">
        <f t="shared" si="2"/>
        <v>2.6247019604079305</v>
      </c>
      <c r="L5" s="4">
        <f t="shared" si="3"/>
        <v>0.29106055607266929</v>
      </c>
    </row>
    <row r="6" spans="1:12">
      <c r="A6" s="13"/>
      <c r="B6" s="13" t="s">
        <v>65</v>
      </c>
      <c r="C6" s="13">
        <v>26319</v>
      </c>
      <c r="D6" s="13">
        <v>26490</v>
      </c>
      <c r="E6" s="13">
        <v>13712</v>
      </c>
      <c r="H6" s="4">
        <f t="shared" si="1"/>
        <v>0.18360470470051485</v>
      </c>
      <c r="I6" s="4">
        <f t="shared" si="0"/>
        <v>0.22038636250187191</v>
      </c>
      <c r="J6" s="4">
        <f t="shared" si="0"/>
        <v>0.2355163944281273</v>
      </c>
      <c r="K6" s="4">
        <f t="shared" si="2"/>
        <v>0.21316915387683802</v>
      </c>
      <c r="L6" s="4">
        <f t="shared" si="3"/>
        <v>2.179865374813935E-2</v>
      </c>
    </row>
    <row r="7" spans="1:12">
      <c r="A7" s="13"/>
      <c r="B7" s="13" t="s">
        <v>66</v>
      </c>
      <c r="C7" s="13">
        <v>226250</v>
      </c>
      <c r="D7" s="13">
        <v>311135</v>
      </c>
      <c r="E7" s="13">
        <v>158425</v>
      </c>
      <c r="H7" s="4">
        <f t="shared" si="1"/>
        <v>1.7936704244557549</v>
      </c>
      <c r="I7" s="4">
        <f t="shared" si="0"/>
        <v>2.3753120538679413</v>
      </c>
      <c r="J7" s="4">
        <f t="shared" si="0"/>
        <v>2.5482957744213355</v>
      </c>
      <c r="K7" s="4">
        <f t="shared" si="2"/>
        <v>2.2390927509150105</v>
      </c>
      <c r="L7" s="4">
        <f t="shared" si="3"/>
        <v>0.32278127638325571</v>
      </c>
    </row>
    <row r="8" spans="1:12">
      <c r="A8" s="13"/>
      <c r="B8" s="13"/>
      <c r="C8" s="13" t="s">
        <v>59</v>
      </c>
      <c r="D8" s="13" t="s">
        <v>52</v>
      </c>
      <c r="E8" s="14" t="s">
        <v>67</v>
      </c>
    </row>
    <row r="9" spans="1:12">
      <c r="A9" s="13" t="s">
        <v>68</v>
      </c>
      <c r="B9" s="13" t="s">
        <v>56</v>
      </c>
      <c r="C9" s="13">
        <v>0</v>
      </c>
      <c r="D9" s="13">
        <v>0</v>
      </c>
      <c r="E9" s="13">
        <v>0</v>
      </c>
      <c r="H9" s="4">
        <f>C9/C15</f>
        <v>0</v>
      </c>
      <c r="I9" s="4">
        <f t="shared" ref="I9:J13" si="4">D9/D15</f>
        <v>0</v>
      </c>
      <c r="J9" s="4">
        <f t="shared" si="4"/>
        <v>0</v>
      </c>
      <c r="K9" s="4">
        <f t="shared" ref="K9:K13" si="5">AVERAGE(H9:J9)</f>
        <v>0</v>
      </c>
      <c r="L9" s="4">
        <f t="shared" ref="L9:L13" si="6">STDEVP(H9:J9)</f>
        <v>0</v>
      </c>
    </row>
    <row r="10" spans="1:12">
      <c r="A10" s="13"/>
      <c r="B10" s="13" t="s">
        <v>57</v>
      </c>
      <c r="C10" s="13">
        <v>513513</v>
      </c>
      <c r="D10" s="13">
        <v>452848</v>
      </c>
      <c r="E10" s="13">
        <v>192914</v>
      </c>
      <c r="H10" s="4">
        <f t="shared" ref="H10:H13" si="7">C10/C16</f>
        <v>4.3088625226555681</v>
      </c>
      <c r="I10" s="4">
        <f t="shared" si="4"/>
        <v>4.6911697675382253</v>
      </c>
      <c r="J10" s="4">
        <f t="shared" si="4"/>
        <v>3.794606502881646</v>
      </c>
      <c r="K10" s="4">
        <f t="shared" si="5"/>
        <v>4.264879597691813</v>
      </c>
      <c r="L10" s="4">
        <f t="shared" si="6"/>
        <v>0.36733934824100667</v>
      </c>
    </row>
    <row r="11" spans="1:12">
      <c r="A11" s="13"/>
      <c r="B11" s="13" t="s">
        <v>58</v>
      </c>
      <c r="C11" s="13">
        <v>194901</v>
      </c>
      <c r="D11" s="13">
        <v>194115</v>
      </c>
      <c r="E11" s="13">
        <v>70844</v>
      </c>
      <c r="H11" s="4">
        <f t="shared" si="7"/>
        <v>1.6442762774923438</v>
      </c>
      <c r="I11" s="4">
        <f t="shared" si="4"/>
        <v>1.7987434787846215</v>
      </c>
      <c r="J11" s="4">
        <f t="shared" si="4"/>
        <v>1.5125002668716241</v>
      </c>
      <c r="K11" s="4">
        <f t="shared" si="5"/>
        <v>1.6518400077161963</v>
      </c>
      <c r="L11" s="4">
        <f t="shared" si="6"/>
        <v>0.1169806297433944</v>
      </c>
    </row>
    <row r="12" spans="1:12">
      <c r="A12" s="13"/>
      <c r="B12" s="13" t="s">
        <v>65</v>
      </c>
      <c r="C12" s="13">
        <v>963563</v>
      </c>
      <c r="D12" s="13">
        <v>902248</v>
      </c>
      <c r="E12" s="13">
        <v>460338</v>
      </c>
      <c r="H12" s="4">
        <f t="shared" si="7"/>
        <v>6.7219385263627869</v>
      </c>
      <c r="I12" s="4">
        <f t="shared" si="4"/>
        <v>7.5063478593653805</v>
      </c>
      <c r="J12" s="4">
        <f t="shared" si="4"/>
        <v>7.9067346833616741</v>
      </c>
      <c r="K12" s="4">
        <f t="shared" si="5"/>
        <v>7.3783403563632808</v>
      </c>
      <c r="L12" s="4">
        <f t="shared" si="6"/>
        <v>0.49208733915058711</v>
      </c>
    </row>
    <row r="13" spans="1:12">
      <c r="A13" s="13"/>
      <c r="B13" s="13" t="s">
        <v>66</v>
      </c>
      <c r="C13" s="13">
        <v>189014</v>
      </c>
      <c r="D13" s="13">
        <v>220304</v>
      </c>
      <c r="E13" s="13">
        <v>82274</v>
      </c>
      <c r="H13" s="4">
        <f t="shared" si="7"/>
        <v>1.4984699297594697</v>
      </c>
      <c r="I13" s="4">
        <f t="shared" si="4"/>
        <v>1.6818768274714284</v>
      </c>
      <c r="J13" s="4">
        <f t="shared" si="4"/>
        <v>1.323392687673921</v>
      </c>
      <c r="K13" s="4">
        <f t="shared" si="5"/>
        <v>1.5012464816349398</v>
      </c>
      <c r="L13" s="4">
        <f t="shared" si="6"/>
        <v>0.14636370577395563</v>
      </c>
    </row>
    <row r="14" spans="1:12">
      <c r="A14" s="13"/>
      <c r="B14" s="13"/>
      <c r="C14" s="14" t="s">
        <v>59</v>
      </c>
      <c r="D14" s="14" t="s">
        <v>69</v>
      </c>
      <c r="E14" s="13" t="s">
        <v>53</v>
      </c>
    </row>
    <row r="15" spans="1:12">
      <c r="A15" s="13" t="s">
        <v>70</v>
      </c>
      <c r="B15" s="13" t="s">
        <v>56</v>
      </c>
      <c r="C15" s="13">
        <v>122767</v>
      </c>
      <c r="D15" s="13">
        <v>110499</v>
      </c>
      <c r="E15" s="13">
        <v>47753</v>
      </c>
    </row>
    <row r="16" spans="1:12">
      <c r="A16" s="13"/>
      <c r="B16" s="13" t="s">
        <v>57</v>
      </c>
      <c r="C16" s="13">
        <v>119176</v>
      </c>
      <c r="D16" s="13">
        <v>96532</v>
      </c>
      <c r="E16" s="13">
        <v>50839</v>
      </c>
    </row>
    <row r="17" spans="1:5">
      <c r="A17" s="13"/>
      <c r="B17" s="13" t="s">
        <v>58</v>
      </c>
      <c r="C17" s="13">
        <v>118533</v>
      </c>
      <c r="D17" s="13">
        <v>107917</v>
      </c>
      <c r="E17" s="13">
        <v>46839</v>
      </c>
    </row>
    <row r="18" spans="1:5">
      <c r="A18" s="13"/>
      <c r="B18" s="13" t="s">
        <v>65</v>
      </c>
      <c r="C18" s="13">
        <v>143346</v>
      </c>
      <c r="D18" s="13">
        <v>120198</v>
      </c>
      <c r="E18" s="13">
        <v>58221</v>
      </c>
    </row>
    <row r="19" spans="1:5">
      <c r="A19" s="13"/>
      <c r="B19" s="13" t="s">
        <v>66</v>
      </c>
      <c r="C19" s="13">
        <v>126138</v>
      </c>
      <c r="D19" s="13">
        <v>130987</v>
      </c>
      <c r="E19" s="13">
        <v>62169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1D8A-2896-40D1-A6D8-B88DA137878E}">
  <dimension ref="A1:F17"/>
  <sheetViews>
    <sheetView workbookViewId="0">
      <selection activeCell="J10" sqref="J10"/>
    </sheetView>
  </sheetViews>
  <sheetFormatPr defaultRowHeight="12.9"/>
  <cols>
    <col min="1" max="1" width="23.875" bestFit="1" customWidth="1"/>
    <col min="2" max="4" width="12.75" bestFit="1" customWidth="1"/>
    <col min="5" max="5" width="16.125" bestFit="1" customWidth="1"/>
    <col min="6" max="6" width="15" bestFit="1" customWidth="1"/>
  </cols>
  <sheetData>
    <row r="1" spans="1:6">
      <c r="A1" s="2" t="s">
        <v>50</v>
      </c>
    </row>
    <row r="2" spans="1:6">
      <c r="A2" t="s">
        <v>40</v>
      </c>
    </row>
    <row r="3" spans="1:6">
      <c r="B3" t="s">
        <v>1</v>
      </c>
      <c r="C3" t="s">
        <v>2</v>
      </c>
      <c r="D3" t="s">
        <v>35</v>
      </c>
      <c r="E3" t="s">
        <v>38</v>
      </c>
      <c r="F3" t="s">
        <v>39</v>
      </c>
    </row>
    <row r="4" spans="1:6">
      <c r="A4">
        <v>1</v>
      </c>
      <c r="B4">
        <v>0.1923</v>
      </c>
      <c r="C4">
        <v>0.7802</v>
      </c>
      <c r="D4">
        <v>0.1351</v>
      </c>
      <c r="E4">
        <v>0.62570000000000003</v>
      </c>
      <c r="F4">
        <v>0.15290000000000001</v>
      </c>
    </row>
    <row r="5" spans="1:6">
      <c r="B5">
        <v>2.5000000000000001E-2</v>
      </c>
      <c r="C5">
        <v>0.35249999999999998</v>
      </c>
      <c r="D5">
        <v>0.1555</v>
      </c>
      <c r="E5">
        <v>0.77549999999999997</v>
      </c>
      <c r="F5">
        <v>0.20419999999999999</v>
      </c>
    </row>
    <row r="6" spans="1:6">
      <c r="B6">
        <v>3.0599999999999999E-2</v>
      </c>
      <c r="C6">
        <v>0.42699999999999999</v>
      </c>
      <c r="D6">
        <v>0.17100000000000001</v>
      </c>
      <c r="E6">
        <v>0.76700000000000002</v>
      </c>
      <c r="F6">
        <v>0.30320000000000003</v>
      </c>
    </row>
    <row r="7" spans="1:6">
      <c r="A7" t="s">
        <v>41</v>
      </c>
      <c r="B7">
        <f>AVERAGE(B4:B6)</f>
        <v>8.2633333333333323E-2</v>
      </c>
      <c r="C7">
        <f t="shared" ref="C7" si="0">AVERAGE(C4:C6)</f>
        <v>0.51990000000000003</v>
      </c>
      <c r="D7">
        <f t="shared" ref="D7" si="1">AVERAGE(D4:D6)</f>
        <v>0.15386666666666668</v>
      </c>
      <c r="E7">
        <f t="shared" ref="E7" si="2">AVERAGE(E4:E6)</f>
        <v>0.72273333333333334</v>
      </c>
      <c r="F7">
        <f t="shared" ref="F7" si="3">AVERAGE(F4:F6)</f>
        <v>0.22009999999999999</v>
      </c>
    </row>
    <row r="9" spans="1:6">
      <c r="A9">
        <v>2</v>
      </c>
      <c r="B9">
        <v>5.11E-2</v>
      </c>
      <c r="C9">
        <v>0.63260000000000005</v>
      </c>
      <c r="D9">
        <v>0.19220000000000001</v>
      </c>
      <c r="E9">
        <v>0.4471</v>
      </c>
      <c r="F9">
        <v>0.1893</v>
      </c>
    </row>
    <row r="10" spans="1:6">
      <c r="B10">
        <v>4.8500000000000001E-2</v>
      </c>
      <c r="C10">
        <v>0.55249999999999999</v>
      </c>
      <c r="D10">
        <v>0.1711</v>
      </c>
      <c r="E10">
        <v>0.54300000000000004</v>
      </c>
      <c r="F10">
        <v>0.16250000000000001</v>
      </c>
    </row>
    <row r="11" spans="1:6">
      <c r="B11">
        <v>3.2399999999999998E-2</v>
      </c>
      <c r="C11">
        <v>0.46200000000000002</v>
      </c>
      <c r="D11">
        <v>0.19719999999999999</v>
      </c>
      <c r="E11">
        <v>0.65600000000000003</v>
      </c>
      <c r="F11">
        <v>0.17349999999999999</v>
      </c>
    </row>
    <row r="12" spans="1:6">
      <c r="A12" t="s">
        <v>41</v>
      </c>
      <c r="B12">
        <f>AVERAGE(B9:B11)</f>
        <v>4.4000000000000004E-2</v>
      </c>
      <c r="C12">
        <f t="shared" ref="C12" si="4">AVERAGE(C9:C11)</f>
        <v>0.54903333333333337</v>
      </c>
      <c r="D12">
        <f t="shared" ref="D12" si="5">AVERAGE(D9:D11)</f>
        <v>0.18683333333333332</v>
      </c>
      <c r="E12">
        <f t="shared" ref="E12" si="6">AVERAGE(E9:E11)</f>
        <v>0.54870000000000008</v>
      </c>
      <c r="F12">
        <f t="shared" ref="F12" si="7">AVERAGE(F9:F11)</f>
        <v>0.17510000000000001</v>
      </c>
    </row>
    <row r="14" spans="1:6">
      <c r="A14">
        <v>3</v>
      </c>
      <c r="B14">
        <v>0.21199999999999999</v>
      </c>
      <c r="C14">
        <v>2.9399999999999999E-2</v>
      </c>
      <c r="D14">
        <v>0.16619999999999999</v>
      </c>
      <c r="E14">
        <v>0.52439999999999998</v>
      </c>
      <c r="F14">
        <v>0.24340000000000001</v>
      </c>
    </row>
    <row r="15" spans="1:6">
      <c r="B15">
        <v>4.1500000000000002E-2</v>
      </c>
      <c r="C15">
        <v>0.79900000000000004</v>
      </c>
      <c r="D15">
        <v>0.16650000000000001</v>
      </c>
      <c r="E15">
        <v>0.60850000000000004</v>
      </c>
      <c r="F15">
        <v>0.21049999999999999</v>
      </c>
    </row>
    <row r="16" spans="1:6">
      <c r="B16">
        <v>3.32E-2</v>
      </c>
      <c r="C16">
        <v>0.57499999999999996</v>
      </c>
      <c r="D16">
        <v>0.186</v>
      </c>
      <c r="E16">
        <v>0.77800000000000002</v>
      </c>
      <c r="F16">
        <v>0.2165</v>
      </c>
    </row>
    <row r="17" spans="1:6">
      <c r="A17" t="s">
        <v>41</v>
      </c>
      <c r="B17">
        <f>AVERAGE(B14:B16)</f>
        <v>9.5566666666666675E-2</v>
      </c>
      <c r="C17">
        <f t="shared" ref="C17" si="8">AVERAGE(C14:C16)</f>
        <v>0.46779999999999999</v>
      </c>
      <c r="D17">
        <f t="shared" ref="D17" si="9">AVERAGE(D14:D16)</f>
        <v>0.17289999999999997</v>
      </c>
      <c r="E17">
        <f t="shared" ref="E17" si="10">AVERAGE(E14:E16)</f>
        <v>0.63696666666666668</v>
      </c>
      <c r="F17">
        <f t="shared" ref="F17" si="11">AVERAGE(F14:F16)</f>
        <v>0.22346666666666667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Fig4A ROS</vt:lpstr>
      <vt:lpstr>Fig4B Nrf2 Trans </vt:lpstr>
      <vt:lpstr>Fig4C PCR</vt:lpstr>
      <vt:lpstr>Fig4D WB</vt:lpstr>
      <vt:lpstr>Fig4E WB</vt:lpstr>
      <vt:lpstr>Fig4F Staining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Yifan Xing</cp:lastModifiedBy>
  <dcterms:created xsi:type="dcterms:W3CDTF">2023-03-24T00:18:20Z</dcterms:created>
  <dcterms:modified xsi:type="dcterms:W3CDTF">2023-03-26T13:01:19Z</dcterms:modified>
</cp:coreProperties>
</file>